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cretaría de Cultura Recreación y Deporte\01. DATOS\02.NUEVOS INDICADORES DE FOMENTO\Piloto Informes Finales\Anexos\"/>
    </mc:Choice>
  </mc:AlternateContent>
  <xr:revisionPtr revIDLastSave="0" documentId="8_{39CA3033-1695-4174-BD1B-E4D14936B462}" xr6:coauthVersionLast="47" xr6:coauthVersionMax="47" xr10:uidLastSave="{00000000-0000-0000-0000-000000000000}"/>
  <bookViews>
    <workbookView xWindow="-120" yWindow="-120" windowWidth="29040" windowHeight="15720" xr2:uid="{08A51933-CC3D-46ED-A11C-64FC7B3D989C}"/>
  </bookViews>
  <sheets>
    <sheet name="RESULTADOS DEL PILOTO" sheetId="1" r:id="rId1"/>
  </sheets>
  <externalReferences>
    <externalReference r:id="rId2"/>
  </externalReferences>
  <definedNames>
    <definedName name="_xlnm._FilterDatabase" localSheetId="0" hidden="1">'RESULTADOS DEL PILOTO'!$A$32:$B$41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73" i="1" l="1"/>
  <c r="B257" i="1"/>
  <c r="C154" i="1"/>
  <c r="C153" i="1"/>
  <c r="C152" i="1"/>
  <c r="C151" i="1"/>
  <c r="D148" i="1"/>
  <c r="D147" i="1"/>
  <c r="D146" i="1"/>
  <c r="D145" i="1"/>
  <c r="D142" i="1"/>
  <c r="D141" i="1"/>
  <c r="D140" i="1"/>
  <c r="D139" i="1"/>
  <c r="F113" i="1"/>
  <c r="E113" i="1"/>
  <c r="D113" i="1"/>
  <c r="C113" i="1"/>
  <c r="B113" i="1"/>
  <c r="C112" i="1"/>
  <c r="C111" i="1"/>
  <c r="C110" i="1"/>
  <c r="C109" i="1"/>
  <c r="C108" i="1"/>
  <c r="F105" i="1"/>
  <c r="E105" i="1"/>
  <c r="D105" i="1"/>
  <c r="B105" i="1"/>
  <c r="C101" i="1" s="1"/>
  <c r="C104" i="1"/>
  <c r="C103" i="1"/>
  <c r="C102" i="1"/>
  <c r="F98" i="1"/>
  <c r="E98" i="1"/>
  <c r="D98" i="1"/>
  <c r="B98" i="1"/>
  <c r="C94" i="1" s="1"/>
  <c r="C96" i="1"/>
  <c r="C95" i="1"/>
  <c r="F81" i="1"/>
  <c r="E81" i="1"/>
  <c r="D81" i="1"/>
  <c r="B81" i="1"/>
  <c r="C81" i="1" s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97" i="1" l="1"/>
  <c r="C98" i="1" s="1"/>
  <c r="C105" i="1"/>
</calcChain>
</file>

<file path=xl/sharedStrings.xml><?xml version="1.0" encoding="utf-8"?>
<sst xmlns="http://schemas.openxmlformats.org/spreadsheetml/2006/main" count="310" uniqueCount="187">
  <si>
    <t xml:space="preserve"> BENEFICIADOS INDIRECTOS POR TIPO DE PERSONA</t>
  </si>
  <si>
    <t>VALOR</t>
  </si>
  <si>
    <t>BENEFICIADOS INDIRECTOS POR PERONAS NATURALES</t>
  </si>
  <si>
    <t>BENEFICIADOS INDIRECTOS POR PERSONAS JURIDICAS</t>
  </si>
  <si>
    <t>BENEFICIADOS INDIRECTOS POR AGRUPACIONES</t>
  </si>
  <si>
    <t>TOTAL DE PERSONAS BENEFICIADAS INDIRECTAMENTE EN LA MUESTRA</t>
  </si>
  <si>
    <t>PROMEDIO DE BENEFICIARIOS INDIRECTOS POR TIPO DE PERSONA</t>
  </si>
  <si>
    <t>PROMEDIO DE BENEFICIARIOS INDIRECTOS POR AGRUPACIÓN</t>
  </si>
  <si>
    <t>PROMEDIO DE BENEFICIARIOS INDIRECTOS POR GANADOR</t>
  </si>
  <si>
    <t>PROMEDIO DE BENEFICIARIOS INDIRECTOS POR PERSONA NATURAL</t>
  </si>
  <si>
    <t>PROMEDIO DE BENEFICIARIOS INDIRECTOS POR PERSONA JURIDICA</t>
  </si>
  <si>
    <t>PORCENTAJE BENEFICIADOS INDIRECTOS POR TIPO DE PERSONA</t>
  </si>
  <si>
    <t>%</t>
  </si>
  <si>
    <t>PORCENTAJE DE BENEFICIARIOS ATENDIDOS POR PERSONAS NATURALES</t>
  </si>
  <si>
    <t>PORCENTAJE DE BENEFICIARIOS ATENDIDOS POR PERSONAS JURIDICAS</t>
  </si>
  <si>
    <t>PORCENTAJE DE BENEFICIARIOS ATENDIDOS POR AGRUPACIONES</t>
  </si>
  <si>
    <t>PORCENTAJE BENEFICIADOS INDIRECTOS POR LINEA ESTRATEGICA</t>
  </si>
  <si>
    <t>Formación</t>
  </si>
  <si>
    <t>Economía Cultural y Creativa</t>
  </si>
  <si>
    <t>Creación</t>
  </si>
  <si>
    <t>Cultura ciudadana para la convivencia</t>
  </si>
  <si>
    <t>Apropiación</t>
  </si>
  <si>
    <t>Circulación</t>
  </si>
  <si>
    <t>PORCENTAJE BENEFICIADOS INDIRECTOS POR AREA</t>
  </si>
  <si>
    <t>Artes audiovisuales</t>
  </si>
  <si>
    <t>Literatura</t>
  </si>
  <si>
    <t>Interdisciplinar / transdisciplinar</t>
  </si>
  <si>
    <t>PORCENTAJE BENEFICIADOS INDIRECTOS POR ENFOQUE</t>
  </si>
  <si>
    <t>Diferencial</t>
  </si>
  <si>
    <t>Género</t>
  </si>
  <si>
    <t>Estratégico</t>
  </si>
  <si>
    <t>Ambiental</t>
  </si>
  <si>
    <t>Disciplinar</t>
  </si>
  <si>
    <t>De cultura ciudadana</t>
  </si>
  <si>
    <t>Poblacional-diferencial</t>
  </si>
  <si>
    <t>Territorial</t>
  </si>
  <si>
    <t>Interdisciplinar / Transdisciplinar</t>
  </si>
  <si>
    <t>BENEFICIADOS INDIRECTOS POR LOCALIDAD</t>
  </si>
  <si>
    <t>Total general</t>
  </si>
  <si>
    <t>Agrupación</t>
  </si>
  <si>
    <t>Persona Jurídica</t>
  </si>
  <si>
    <t>Persona Natural</t>
  </si>
  <si>
    <t>Sumapaz</t>
  </si>
  <si>
    <t>Barrios Unidos</t>
  </si>
  <si>
    <t>Los Mártires</t>
  </si>
  <si>
    <t>Antonio Nariño</t>
  </si>
  <si>
    <t>Rafael Uribe Uribe</t>
  </si>
  <si>
    <t>Fontibón</t>
  </si>
  <si>
    <t>Usaquén</t>
  </si>
  <si>
    <t>Tunjuelito</t>
  </si>
  <si>
    <t>Usme</t>
  </si>
  <si>
    <t>Puente Aranda</t>
  </si>
  <si>
    <t>Bosa</t>
  </si>
  <si>
    <t>La Candelaria</t>
  </si>
  <si>
    <t>San Cristóbal</t>
  </si>
  <si>
    <t>Teusaquillo</t>
  </si>
  <si>
    <t>Chapinero</t>
  </si>
  <si>
    <t>Engativá</t>
  </si>
  <si>
    <t>Suba</t>
  </si>
  <si>
    <t>Santa Fe</t>
  </si>
  <si>
    <t>Kennedy</t>
  </si>
  <si>
    <t>Ciudad Bolivar</t>
  </si>
  <si>
    <t>TOTALES</t>
  </si>
  <si>
    <t>PROMEDIO DE LOCALIDADES ATENDIDAS POR GANADOR</t>
  </si>
  <si>
    <t>VALOR PROMEDIO</t>
  </si>
  <si>
    <t>BENEFICIADOS INDIRECTOS POR ESTRATO</t>
  </si>
  <si>
    <t>Estrato 1</t>
  </si>
  <si>
    <t>Estrato 2</t>
  </si>
  <si>
    <t>Estrato 3</t>
  </si>
  <si>
    <t>Estrato 4</t>
  </si>
  <si>
    <t>Estrato 5</t>
  </si>
  <si>
    <t>Estrato 6</t>
  </si>
  <si>
    <t>Sin datos</t>
  </si>
  <si>
    <t>BENEFICIADOS INDIRECTOS POR EDAD</t>
  </si>
  <si>
    <t>0-5 - Primera Infancia</t>
  </si>
  <si>
    <t>6-12 - Infancia</t>
  </si>
  <si>
    <t>13-17 - Adolescencia</t>
  </si>
  <si>
    <t>18-28 - Juventud</t>
  </si>
  <si>
    <t>29-59 - Adultez</t>
  </si>
  <si>
    <t>Mas de 60 - Persona Mayor</t>
  </si>
  <si>
    <t>BENEFICIADOS INDIRECTOS POR GENERO</t>
  </si>
  <si>
    <t>Mujer</t>
  </si>
  <si>
    <t>Hombre</t>
  </si>
  <si>
    <t>Intersexual</t>
  </si>
  <si>
    <t>BENEFICIADOS INDIRECTOS POR IDENTIDAD DE GENERO</t>
  </si>
  <si>
    <t>Femenino</t>
  </si>
  <si>
    <t>Masculino</t>
  </si>
  <si>
    <t>Transgénero</t>
  </si>
  <si>
    <t>BENEFICIADOS INDIRECTOS POR ORIENTACIÓN SEXUAL</t>
  </si>
  <si>
    <t>Heterosexual</t>
  </si>
  <si>
    <t>Gay</t>
  </si>
  <si>
    <t>Lesbiana</t>
  </si>
  <si>
    <t>Bisexual</t>
  </si>
  <si>
    <t>BENEFICIADOS INDIRECTOS POR ETNIA</t>
  </si>
  <si>
    <t>Raizal</t>
  </si>
  <si>
    <t>Indígena</t>
  </si>
  <si>
    <t>Afro</t>
  </si>
  <si>
    <t>Otros</t>
  </si>
  <si>
    <t>Mestizo</t>
  </si>
  <si>
    <t>ROM-gitano</t>
  </si>
  <si>
    <t>BENEFICIADOS INDIRECTOS POR GRUPO POBLACIONAL</t>
  </si>
  <si>
    <t>Personas en proceso de reincorporación</t>
  </si>
  <si>
    <t>Personas Habitantes de Calle</t>
  </si>
  <si>
    <t>Personas en ejercicio de prostitución</t>
  </si>
  <si>
    <t>Personas privadas de la libertad</t>
  </si>
  <si>
    <t>Víctimas del conflicto</t>
  </si>
  <si>
    <t>Artesanos</t>
  </si>
  <si>
    <t>Personas con discapacidad</t>
  </si>
  <si>
    <t>Personas de comunidades rurales y campesinas</t>
  </si>
  <si>
    <t>Sectores Sociales LGBTI</t>
  </si>
  <si>
    <t>CONFORMACIÓN DE EQUIPOS DE TRABAJO</t>
  </si>
  <si>
    <t>CANTIDAD DE PERSONAS EN EL EQUIPO DE TRABAJO</t>
  </si>
  <si>
    <t>UNIDADES POR TIPO DE PERSONA</t>
  </si>
  <si>
    <t>PROMEDIO</t>
  </si>
  <si>
    <t>Quitar Sin Datosy hetero</t>
  </si>
  <si>
    <t>REALIZACIÓN DE ALIANZAS</t>
  </si>
  <si>
    <t>Cantidad de alizanzas realizadas</t>
  </si>
  <si>
    <t>TIEMPO PROMEDIO DE EJECUCIÓN DE LAS PROPUESTAS</t>
  </si>
  <si>
    <t>PROMEDIO EN DÍAS</t>
  </si>
  <si>
    <t>PROMEDIO EN MESES</t>
  </si>
  <si>
    <t>Quitar Sin datos</t>
  </si>
  <si>
    <t>Costo per Capita de beneficiar indirectamente a una persona dependiendo el tipo de persona</t>
  </si>
  <si>
    <t>valor promedio</t>
  </si>
  <si>
    <t>Costo per Capita de beneficiar indirectamente a una persona dependiendo el area</t>
  </si>
  <si>
    <t>Promedio de Costo percapita beneficiario indirecto</t>
  </si>
  <si>
    <t>Costo per Capita de beneficiar indirectamente a una persona dependiendo la Linea Estrategica</t>
  </si>
  <si>
    <t>Costo per Capita de beneficiar indirectamente a una persona dependiendo el Enfoque</t>
  </si>
  <si>
    <t>Costo percapita beneficiario indirecto Estrato 1</t>
  </si>
  <si>
    <t>Costo percapita beneficiario indirecto Estrato 2</t>
  </si>
  <si>
    <t>Costo percapita beneficiario indirecto Estrato 3</t>
  </si>
  <si>
    <t>Costo percapita beneficiario indirecto Estrato 4</t>
  </si>
  <si>
    <t>Costo percapita beneficiario indirecto Estrato 5</t>
  </si>
  <si>
    <t>Costo percapita beneficiario indirecto Estrato 6</t>
  </si>
  <si>
    <t>Costo percapita beneficiario indirecto 0-5 - Primera Infancia</t>
  </si>
  <si>
    <t>Costo percapita beneficiario indirecto 6-12 - Infancia</t>
  </si>
  <si>
    <t>Costo percapita beneficiario indirecto 13-17 - Adolescencia</t>
  </si>
  <si>
    <t>Costo percapita beneficiario indirecto 18-28 - Juventud</t>
  </si>
  <si>
    <t>Costo percapita beneficiario indirecto 29-59 - Adultez</t>
  </si>
  <si>
    <t>Costo percapita beneficiario indirecto Mas de 60 - Persona Mayor</t>
  </si>
  <si>
    <t>Costo percapita beneficiario indirecto Mujer</t>
  </si>
  <si>
    <t>Costo percapita beneficiario indirecto Hombre</t>
  </si>
  <si>
    <t>Costo percapita beneficiario indirecto Intersexual</t>
  </si>
  <si>
    <t>Costo percapita beneficiario indirecto Femenino</t>
  </si>
  <si>
    <t>Costo percapita beneficiario indirecto Masculino</t>
  </si>
  <si>
    <t>Costo percapita beneficiario indirecto Transgénero</t>
  </si>
  <si>
    <t>Costo percapita beneficiario indirecto Heterosexual</t>
  </si>
  <si>
    <t>Costo percapita beneficiario indirecto Gay</t>
  </si>
  <si>
    <t>Costo percapita beneficiario indirecto Lesbiana</t>
  </si>
  <si>
    <t>Costo percapita beneficiario indirecto Bisexual</t>
  </si>
  <si>
    <t>Costo percapita beneficiario indirecto Etnia - Afro</t>
  </si>
  <si>
    <t>Costo percapita beneficiario indirecto Etnia - Indígena</t>
  </si>
  <si>
    <t>Costo percapita beneficiario indirecto Etnia - Mestizo</t>
  </si>
  <si>
    <t>Costo percapita beneficiario indirecto Etnia - Raizal</t>
  </si>
  <si>
    <t>Costo percapita beneficiario indirecto Etnia - ROM-gitano</t>
  </si>
  <si>
    <t>Costo percapita beneficiario indirecto Etnia - Otros</t>
  </si>
  <si>
    <t>Costo percapita beneficiario indirecto Artesanos</t>
  </si>
  <si>
    <t>Costo percapita beneficiario indirecto Personas con discapacidad</t>
  </si>
  <si>
    <t>Costo percapita beneficiario indirecto Personas Habitantes de Calle</t>
  </si>
  <si>
    <t>Costo percapita beneficiario indirecto Sectores Sociales LGBTI</t>
  </si>
  <si>
    <t>Costo percapita beneficiario indirecto Personas de comunidades rurales y campesinas</t>
  </si>
  <si>
    <t>Costo percapita beneficiario indirecto Personas en ejercicio de prostitución</t>
  </si>
  <si>
    <t>Costo percapita beneficiario indirecto Personas privadas de la libertad</t>
  </si>
  <si>
    <t>Costo percapita beneficiario indirecto Personas en proceso de reincorporación</t>
  </si>
  <si>
    <t>Costo percapita beneficiario indirecto Víctimas del conflicto</t>
  </si>
  <si>
    <t>EJECUCIÓN PRESUPUESTAL</t>
  </si>
  <si>
    <t>% - Permisos</t>
  </si>
  <si>
    <t>% - Seguridad</t>
  </si>
  <si>
    <t>% - Alojamiento</t>
  </si>
  <si>
    <t>% - Transporte aéreo</t>
  </si>
  <si>
    <t>% - Alquiler o compra de iluminación</t>
  </si>
  <si>
    <t>% - Transporte terrestre</t>
  </si>
  <si>
    <t>% - Divulgación</t>
  </si>
  <si>
    <t>% - Alquiler de espacios</t>
  </si>
  <si>
    <t>% - Alquiler o compra de escenografía</t>
  </si>
  <si>
    <t>% - Alimentación</t>
  </si>
  <si>
    <t>% - Personal técnico</t>
  </si>
  <si>
    <t>% - Alquiler o compra de sonido o instrumentos</t>
  </si>
  <si>
    <t>% - Piezas comunicativas</t>
  </si>
  <si>
    <t>% - Personal administrativo</t>
  </si>
  <si>
    <t>% - Asesores</t>
  </si>
  <si>
    <t>% - Personal logístico</t>
  </si>
  <si>
    <t>% - Personal de formación</t>
  </si>
  <si>
    <t>% - Alquiler o compra otros</t>
  </si>
  <si>
    <t>% - Artistas</t>
  </si>
  <si>
    <t>EJECUCIÓN PRESUPUESTAL PERSONAL MISIONAL</t>
  </si>
  <si>
    <t>TOTAL</t>
  </si>
  <si>
    <t>EJECUCIÓN PRESUPUESTAL ADQUISICIÓN DE BIENES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</si>
</sst>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b/>
      <sz val="11"/>
      <color theme="1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0">
    <xf numFmtId="0" fontId="0" fillId="0" borderId="0" xfId="0"/>
    <xf numFmtId="0" fontId="2" fillId="0" borderId="1" xfId="0" applyFont="1" applyBorder="1" applyAlignment="1">
      <alignment horizontal="center"/>
    </xf>
    <xf numFmtId="9" fontId="2" fillId="0" borderId="1" xfId="3" applyFont="1" applyBorder="1" applyAlignment="1">
      <alignment horizontal="center"/>
    </xf>
    <xf numFmtId="0" fontId="0" fillId="0" borderId="1" xfId="0" applyBorder="1"/>
    <xf numFmtId="164" fontId="0" fillId="0" borderId="0" xfId="1" applyNumberFormat="1" applyFont="1"/>
    <xf numFmtId="0" fontId="1" fillId="0" borderId="1" xfId="0" applyFont="1" applyBorder="1"/>
    <xf numFmtId="9" fontId="0" fillId="0" borderId="1" xfId="3" applyFont="1" applyBorder="1"/>
    <xf numFmtId="9" fontId="0" fillId="0" borderId="0" xfId="3" applyFont="1" applyBorder="1"/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0" fontId="0" fillId="0" borderId="1" xfId="3" applyNumberFormat="1" applyFont="1" applyBorder="1"/>
    <xf numFmtId="164" fontId="0" fillId="0" borderId="0" xfId="0" applyNumberFormat="1"/>
    <xf numFmtId="0" fontId="2" fillId="0" borderId="0" xfId="0" applyFont="1" applyAlignment="1">
      <alignment horizontal="center"/>
    </xf>
    <xf numFmtId="10" fontId="0" fillId="0" borderId="0" xfId="3" applyNumberFormat="1" applyFont="1" applyBorder="1"/>
    <xf numFmtId="0" fontId="2" fillId="0" borderId="1" xfId="0" applyFont="1" applyBorder="1" applyAlignment="1">
      <alignment horizontal="center" vertical="center"/>
    </xf>
    <xf numFmtId="0" fontId="1" fillId="0" borderId="0" xfId="0" applyFont="1"/>
    <xf numFmtId="2" fontId="0" fillId="0" borderId="1" xfId="0" applyNumberFormat="1" applyBorder="1"/>
    <xf numFmtId="44" fontId="0" fillId="0" borderId="1" xfId="2" applyFont="1" applyBorder="1"/>
    <xf numFmtId="10" fontId="0" fillId="0" borderId="1" xfId="0" applyNumberFormat="1" applyBorder="1"/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PROMEDIO DE BENEFICIARIOS INDIRECTOS POR TIPO DE PERSONA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'RESULTADOS DEL PILOTO'!$B$8</c:f>
              <c:strCache>
                <c:ptCount val="1"/>
                <c:pt idx="0">
                  <c:v>VALOR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'RESULTADOS DEL PILOTO'!$A$9:$A$12</c:f>
              <c:strCache>
                <c:ptCount val="4"/>
                <c:pt idx="0">
                  <c:v>PROMEDIO DE BENEFICIARIOS INDIRECTOS POR AGRUPACIÓN</c:v>
                </c:pt>
                <c:pt idx="1">
                  <c:v>PROMEDIO DE BENEFICIARIOS INDIRECTOS POR GANADOR</c:v>
                </c:pt>
                <c:pt idx="2">
                  <c:v>PROMEDIO DE BENEFICIARIOS INDIRECTOS POR PERSONA NATURAL</c:v>
                </c:pt>
                <c:pt idx="3">
                  <c:v>PROMEDIO DE BENEFICIARIOS INDIRECTOS POR PERSONA JURIDICA</c:v>
                </c:pt>
              </c:strCache>
            </c:strRef>
          </c:cat>
          <c:val>
            <c:numRef>
              <c:f>'RESULTADOS DEL PILOTO'!$B$9:$B$12</c:f>
              <c:numCache>
                <c:formatCode>General</c:formatCode>
                <c:ptCount val="4"/>
                <c:pt idx="0">
                  <c:v>116</c:v>
                </c:pt>
                <c:pt idx="1">
                  <c:v>151</c:v>
                </c:pt>
                <c:pt idx="2">
                  <c:v>177</c:v>
                </c:pt>
                <c:pt idx="3">
                  <c:v>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A3-46D1-9660-8D1994C4420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48384095"/>
        <c:axId val="1459201904"/>
      </c:barChart>
      <c:catAx>
        <c:axId val="1483840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59201904"/>
        <c:crosses val="autoZero"/>
        <c:auto val="1"/>
        <c:lblAlgn val="ctr"/>
        <c:lblOffset val="100"/>
        <c:noMultiLvlLbl val="0"/>
      </c:catAx>
      <c:valAx>
        <c:axId val="1459201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83840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BENEFICIADOS INDIRECTOS POR ORIENTACIÓN SEXUAL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'RESULTADOS DEL PILOTO'!$C$107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'RESULTADOS DEL PILOTO'!$A$108:$A$112</c:f>
              <c:strCache>
                <c:ptCount val="5"/>
                <c:pt idx="0">
                  <c:v>Heterosexual</c:v>
                </c:pt>
                <c:pt idx="1">
                  <c:v>Gay</c:v>
                </c:pt>
                <c:pt idx="2">
                  <c:v>Lesbiana</c:v>
                </c:pt>
                <c:pt idx="3">
                  <c:v>Bisexual</c:v>
                </c:pt>
                <c:pt idx="4">
                  <c:v>Sin datos</c:v>
                </c:pt>
              </c:strCache>
            </c:strRef>
          </c:cat>
          <c:val>
            <c:numRef>
              <c:f>'RESULTADOS DEL PILOTO'!$C$108:$C$112</c:f>
              <c:numCache>
                <c:formatCode>0.00%</c:formatCode>
                <c:ptCount val="5"/>
                <c:pt idx="0">
                  <c:v>0.56363927086664534</c:v>
                </c:pt>
                <c:pt idx="1">
                  <c:v>3.6296770067157022E-2</c:v>
                </c:pt>
                <c:pt idx="2">
                  <c:v>1.4337490672636179E-2</c:v>
                </c:pt>
                <c:pt idx="3">
                  <c:v>1.9987208186760475E-2</c:v>
                </c:pt>
                <c:pt idx="4">
                  <c:v>0.36573926020680098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39-405B-A954-A960717E752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52329024"/>
        <c:axId val="148373519"/>
      </c:barChart>
      <c:catAx>
        <c:axId val="1852329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8373519"/>
        <c:crosses val="autoZero"/>
        <c:auto val="1"/>
        <c:lblAlgn val="ctr"/>
        <c:lblOffset val="100"/>
        <c:noMultiLvlLbl val="0"/>
      </c:catAx>
      <c:valAx>
        <c:axId val="1483735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52329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BENEFICIADOS INDIRECTOS POR ETNIA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'RESULTADOS DEL PILOTO'!$C$115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'RESULTADOS DEL PILOTO'!$A$116:$A$122</c:f>
              <c:strCache>
                <c:ptCount val="7"/>
                <c:pt idx="0">
                  <c:v>Raizal</c:v>
                </c:pt>
                <c:pt idx="1">
                  <c:v>Indígena</c:v>
                </c:pt>
                <c:pt idx="2">
                  <c:v>Afro</c:v>
                </c:pt>
                <c:pt idx="3">
                  <c:v>Sin datos</c:v>
                </c:pt>
                <c:pt idx="4">
                  <c:v>Otros</c:v>
                </c:pt>
                <c:pt idx="5">
                  <c:v>Mestizo</c:v>
                </c:pt>
                <c:pt idx="6">
                  <c:v>ROM-gitano</c:v>
                </c:pt>
              </c:strCache>
            </c:strRef>
          </c:cat>
          <c:val>
            <c:numRef>
              <c:f>'RESULTADOS DEL PILOTO'!$C$116:$C$122</c:f>
              <c:numCache>
                <c:formatCode>0.00%</c:formatCode>
                <c:ptCount val="7"/>
                <c:pt idx="0">
                  <c:v>2.2863675335810232E-3</c:v>
                </c:pt>
                <c:pt idx="1">
                  <c:v>1.3775364389825665E-2</c:v>
                </c:pt>
                <c:pt idx="2">
                  <c:v>2.057730780222921E-2</c:v>
                </c:pt>
                <c:pt idx="3">
                  <c:v>0.22732209202629322</c:v>
                </c:pt>
                <c:pt idx="4">
                  <c:v>0.36753358102314948</c:v>
                </c:pt>
                <c:pt idx="5">
                  <c:v>0.36850528722492143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60-4D6A-A807-21829C22AD6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96910800"/>
        <c:axId val="1849260832"/>
      </c:barChart>
      <c:catAx>
        <c:axId val="1796910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49260832"/>
        <c:crosses val="autoZero"/>
        <c:auto val="1"/>
        <c:lblAlgn val="ctr"/>
        <c:lblOffset val="100"/>
        <c:noMultiLvlLbl val="0"/>
      </c:catAx>
      <c:valAx>
        <c:axId val="184926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96910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BENEFICIADOS INDIRECTOS POR GRUPO POBLACIONAL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'RESULTADOS DEL PILOTO'!$C$125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'RESULTADOS DEL PILOTO'!$A$126:$A$135</c15:sqref>
                  </c15:fullRef>
                </c:ext>
              </c:extLst>
              <c:f>'RESULTADOS DEL PILOTO'!$A$126:$A$134</c:f>
              <c:strCache>
                <c:ptCount val="9"/>
                <c:pt idx="0">
                  <c:v>Personas en proceso de reincorporación</c:v>
                </c:pt>
                <c:pt idx="1">
                  <c:v>Personas Habitantes de Calle</c:v>
                </c:pt>
                <c:pt idx="2">
                  <c:v>Personas en ejercicio de prostitución</c:v>
                </c:pt>
                <c:pt idx="3">
                  <c:v>Personas privadas de la libertad</c:v>
                </c:pt>
                <c:pt idx="4">
                  <c:v>Víctimas del conflicto</c:v>
                </c:pt>
                <c:pt idx="5">
                  <c:v>Artesanos</c:v>
                </c:pt>
                <c:pt idx="6">
                  <c:v>Personas con discapacidad</c:v>
                </c:pt>
                <c:pt idx="7">
                  <c:v>Personas de comunidades rurales y campesinas</c:v>
                </c:pt>
                <c:pt idx="8">
                  <c:v>Sectores Sociales LGBTI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'RESULTADOS DEL PILOTO'!$C$126:$C$135</c15:sqref>
                  </c15:fullRef>
                </c:ext>
              </c:extLst>
              <c:f>'RESULTADOS DEL PILOTO'!$C$126:$C$134</c:f>
              <c:numCache>
                <c:formatCode>0.00%</c:formatCode>
                <c:ptCount val="9"/>
                <c:pt idx="0">
                  <c:v>3.8200015280006114E-4</c:v>
                </c:pt>
                <c:pt idx="1">
                  <c:v>2.5212010084804033E-3</c:v>
                </c:pt>
                <c:pt idx="2">
                  <c:v>3.5908014363205745E-3</c:v>
                </c:pt>
                <c:pt idx="3">
                  <c:v>5.9592023836809536E-3</c:v>
                </c:pt>
                <c:pt idx="4">
                  <c:v>1.2758805103522041E-2</c:v>
                </c:pt>
                <c:pt idx="5">
                  <c:v>2.4448009779203913E-2</c:v>
                </c:pt>
                <c:pt idx="6">
                  <c:v>5.9210023684009475E-2</c:v>
                </c:pt>
                <c:pt idx="7">
                  <c:v>6.3641225456490189E-2</c:v>
                </c:pt>
                <c:pt idx="8">
                  <c:v>6.8378027351210943E-2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CB-4F7C-B0B0-B9A84072591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93884800"/>
        <c:axId val="1846175776"/>
      </c:barChart>
      <c:catAx>
        <c:axId val="179388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46175776"/>
        <c:crosses val="autoZero"/>
        <c:auto val="1"/>
        <c:lblAlgn val="ctr"/>
        <c:lblOffset val="100"/>
        <c:noMultiLvlLbl val="0"/>
      </c:catAx>
      <c:valAx>
        <c:axId val="1846175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93884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'RESULTADOS DEL PILOTO'!$B$138</c:f>
              <c:strCache>
                <c:ptCount val="1"/>
                <c:pt idx="0">
                  <c:v>CANTIDAD DE PERSONAS EN EL EQUIPO DE TRABAJO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'RESULTADOS DEL PILOTO'!$A$139:$A$141</c:f>
              <c:strCache>
                <c:ptCount val="3"/>
                <c:pt idx="0">
                  <c:v>Agrupación</c:v>
                </c:pt>
                <c:pt idx="1">
                  <c:v>Persona Jurídica</c:v>
                </c:pt>
                <c:pt idx="2">
                  <c:v>Persona Natural</c:v>
                </c:pt>
              </c:strCache>
            </c:strRef>
          </c:cat>
          <c:val>
            <c:numRef>
              <c:f>'RESULTADOS DEL PILOTO'!$B$139:$B$141</c:f>
              <c:numCache>
                <c:formatCode>General</c:formatCode>
                <c:ptCount val="3"/>
                <c:pt idx="0">
                  <c:v>543</c:v>
                </c:pt>
                <c:pt idx="1">
                  <c:v>313</c:v>
                </c:pt>
                <c:pt idx="2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AA-4FBA-BD5B-ABB8215224A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93881088"/>
        <c:axId val="1687911696"/>
      </c:barChart>
      <c:catAx>
        <c:axId val="1793881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87911696"/>
        <c:crosses val="autoZero"/>
        <c:auto val="1"/>
        <c:lblAlgn val="ctr"/>
        <c:lblOffset val="100"/>
        <c:noMultiLvlLbl val="0"/>
      </c:catAx>
      <c:valAx>
        <c:axId val="168791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93881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PROMEDIO DE PERSONAS VINCULADAS POR TIPO DE PERSONA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'RESULTADOS DEL PILOTO'!$D$138</c:f>
              <c:strCache>
                <c:ptCount val="1"/>
                <c:pt idx="0">
                  <c:v>PROMEDIO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'RESULTADOS DEL PILOTO'!$A$139:$A$142</c:f>
              <c:strCache>
                <c:ptCount val="4"/>
                <c:pt idx="0">
                  <c:v>Agrupación</c:v>
                </c:pt>
                <c:pt idx="1">
                  <c:v>Persona Jurídica</c:v>
                </c:pt>
                <c:pt idx="2">
                  <c:v>Persona Natural</c:v>
                </c:pt>
                <c:pt idx="3">
                  <c:v>Total general</c:v>
                </c:pt>
              </c:strCache>
            </c:strRef>
          </c:cat>
          <c:val>
            <c:numRef>
              <c:f>'RESULTADOS DEL PILOTO'!$D$139:$D$142</c:f>
              <c:numCache>
                <c:formatCode>General</c:formatCode>
                <c:ptCount val="4"/>
                <c:pt idx="0">
                  <c:v>6</c:v>
                </c:pt>
                <c:pt idx="1">
                  <c:v>10</c:v>
                </c:pt>
                <c:pt idx="2">
                  <c:v>3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23-4199-B4C6-1D0BDCBB1D4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73600800"/>
        <c:axId val="1798147008"/>
      </c:barChart>
      <c:catAx>
        <c:axId val="1873600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98147008"/>
        <c:crosses val="autoZero"/>
        <c:auto val="1"/>
        <c:lblAlgn val="ctr"/>
        <c:lblOffset val="100"/>
        <c:noMultiLvlLbl val="0"/>
      </c:catAx>
      <c:valAx>
        <c:axId val="1798147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73600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'RESULTADOS DEL PILOTO'!$B$144</c:f>
              <c:strCache>
                <c:ptCount val="1"/>
                <c:pt idx="0">
                  <c:v>Cantidad de alizanzas realizadas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'RESULTADOS DEL PILOTO'!$A$145:$A$147</c:f>
              <c:strCache>
                <c:ptCount val="3"/>
                <c:pt idx="0">
                  <c:v>Agrupación</c:v>
                </c:pt>
                <c:pt idx="1">
                  <c:v>Persona Jurídica</c:v>
                </c:pt>
                <c:pt idx="2">
                  <c:v>Persona Natural</c:v>
                </c:pt>
              </c:strCache>
            </c:strRef>
          </c:cat>
          <c:val>
            <c:numRef>
              <c:f>'RESULTADOS DEL PILOTO'!$B$145:$B$147</c:f>
              <c:numCache>
                <c:formatCode>General</c:formatCode>
                <c:ptCount val="3"/>
                <c:pt idx="0">
                  <c:v>484</c:v>
                </c:pt>
                <c:pt idx="1">
                  <c:v>174</c:v>
                </c:pt>
                <c:pt idx="2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01-4B15-AA27-841F06C8904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52322992"/>
        <c:axId val="1402067680"/>
      </c:barChart>
      <c:catAx>
        <c:axId val="1852322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02067680"/>
        <c:crosses val="autoZero"/>
        <c:auto val="1"/>
        <c:lblAlgn val="ctr"/>
        <c:lblOffset val="100"/>
        <c:noMultiLvlLbl val="0"/>
      </c:catAx>
      <c:valAx>
        <c:axId val="1402067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52322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PROMEDIO DE ALIANZAS</a:t>
            </a:r>
            <a:r>
              <a:rPr lang="es-CO" baseline="0"/>
              <a:t> POR TIPO DE PERSONA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'RESULTADOS DEL PILOTO'!$D$144</c:f>
              <c:strCache>
                <c:ptCount val="1"/>
                <c:pt idx="0">
                  <c:v>PROMEDIO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'RESULTADOS DEL PILOTO'!$A$145:$A$148</c:f>
              <c:strCache>
                <c:ptCount val="4"/>
                <c:pt idx="0">
                  <c:v>Agrupación</c:v>
                </c:pt>
                <c:pt idx="1">
                  <c:v>Persona Jurídica</c:v>
                </c:pt>
                <c:pt idx="2">
                  <c:v>Persona Natural</c:v>
                </c:pt>
                <c:pt idx="3">
                  <c:v>Total general</c:v>
                </c:pt>
              </c:strCache>
            </c:strRef>
          </c:cat>
          <c:val>
            <c:numRef>
              <c:f>'RESULTADOS DEL PILOTO'!$D$145:$D$148</c:f>
              <c:numCache>
                <c:formatCode>General</c:formatCode>
                <c:ptCount val="4"/>
                <c:pt idx="0">
                  <c:v>6</c:v>
                </c:pt>
                <c:pt idx="1">
                  <c:v>6</c:v>
                </c:pt>
                <c:pt idx="2">
                  <c:v>2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0E-4B59-8A7C-27A1D90BDE8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93882480"/>
        <c:axId val="1687909296"/>
      </c:barChart>
      <c:catAx>
        <c:axId val="1793882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87909296"/>
        <c:crosses val="autoZero"/>
        <c:auto val="1"/>
        <c:lblAlgn val="ctr"/>
        <c:lblOffset val="100"/>
        <c:noMultiLvlLbl val="0"/>
      </c:catAx>
      <c:valAx>
        <c:axId val="1687909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9388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PROMEDIO DE EJECUCIÓN EN MESES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'RESULTADOS DEL PILOTO'!$C$150</c:f>
              <c:strCache>
                <c:ptCount val="1"/>
                <c:pt idx="0">
                  <c:v>PROMEDIO EN MESES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'RESULTADOS DEL PILOTO'!$A$151:$A$154</c:f>
              <c:strCache>
                <c:ptCount val="4"/>
                <c:pt idx="0">
                  <c:v>Agrupación</c:v>
                </c:pt>
                <c:pt idx="1">
                  <c:v>Persona Jurídica</c:v>
                </c:pt>
                <c:pt idx="2">
                  <c:v>Persona Natural</c:v>
                </c:pt>
                <c:pt idx="3">
                  <c:v>Total general</c:v>
                </c:pt>
              </c:strCache>
            </c:strRef>
          </c:cat>
          <c:val>
            <c:numRef>
              <c:f>'RESULTADOS DEL PILOTO'!$C$151:$C$154</c:f>
              <c:numCache>
                <c:formatCode>0.00</c:formatCode>
                <c:ptCount val="4"/>
                <c:pt idx="0">
                  <c:v>3.4732558139534881</c:v>
                </c:pt>
                <c:pt idx="1">
                  <c:v>3.4956989247311827</c:v>
                </c:pt>
                <c:pt idx="2">
                  <c:v>3.1966666666666668</c:v>
                </c:pt>
                <c:pt idx="3">
                  <c:v>3.437956204379562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42-4934-A1B9-8F93BA120C9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50812128"/>
        <c:axId val="1786905360"/>
      </c:barChart>
      <c:catAx>
        <c:axId val="1850812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86905360"/>
        <c:crosses val="autoZero"/>
        <c:auto val="1"/>
        <c:lblAlgn val="ctr"/>
        <c:lblOffset val="100"/>
        <c:noMultiLvlLbl val="0"/>
      </c:catAx>
      <c:valAx>
        <c:axId val="1786905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50812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Costo per Capita de beneficiar indirectamente a una persona dependiendo el tipo de persona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'RESULTADOS DEL PILOTO'!$B$156</c:f>
              <c:strCache>
                <c:ptCount val="1"/>
                <c:pt idx="0">
                  <c:v>valor promedio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'RESULTADOS DEL PILOTO'!$A$157:$A$160</c:f>
              <c:strCache>
                <c:ptCount val="4"/>
                <c:pt idx="0">
                  <c:v>Agrupación</c:v>
                </c:pt>
                <c:pt idx="1">
                  <c:v>Persona Jurídica</c:v>
                </c:pt>
                <c:pt idx="2">
                  <c:v>Persona Natural</c:v>
                </c:pt>
                <c:pt idx="3">
                  <c:v>Total general</c:v>
                </c:pt>
              </c:strCache>
            </c:strRef>
          </c:cat>
          <c:val>
            <c:numRef>
              <c:f>'RESULTADOS DEL PILOTO'!$B$157:$B$160</c:f>
              <c:numCache>
                <c:formatCode>_("$"* #,##0.00_);_("$"* \(#,##0.00\);_("$"* "-"??_);_(@_)</c:formatCode>
                <c:ptCount val="4"/>
                <c:pt idx="0">
                  <c:v>482209</c:v>
                </c:pt>
                <c:pt idx="1">
                  <c:v>432032</c:v>
                </c:pt>
                <c:pt idx="2">
                  <c:v>317150</c:v>
                </c:pt>
                <c:pt idx="3">
                  <c:v>446759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7E-49D5-9C57-7F67BFA85F2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73622608"/>
        <c:axId val="1798158528"/>
      </c:barChart>
      <c:catAx>
        <c:axId val="1873622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98158528"/>
        <c:crosses val="autoZero"/>
        <c:auto val="1"/>
        <c:lblAlgn val="ctr"/>
        <c:lblOffset val="100"/>
        <c:noMultiLvlLbl val="0"/>
      </c:catAx>
      <c:valAx>
        <c:axId val="1798158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73622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Costo per Capita de beneficiar indirectamente a una persona dependiendo el area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'RESULTADOS DEL PILOTO'!$B$162</c:f>
              <c:strCache>
                <c:ptCount val="1"/>
                <c:pt idx="0">
                  <c:v>Promedio de Costo percapita beneficiario indirecto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'RESULTADOS DEL PILOTO'!$A$163:$A$166</c:f>
              <c:strCache>
                <c:ptCount val="4"/>
                <c:pt idx="0">
                  <c:v>Artes audiovisuales</c:v>
                </c:pt>
                <c:pt idx="1">
                  <c:v>Interdisciplinar / transdisciplinar</c:v>
                </c:pt>
                <c:pt idx="2">
                  <c:v>Literatura</c:v>
                </c:pt>
                <c:pt idx="3">
                  <c:v>Total general</c:v>
                </c:pt>
              </c:strCache>
            </c:strRef>
          </c:cat>
          <c:val>
            <c:numRef>
              <c:f>'RESULTADOS DEL PILOTO'!$B$163:$B$166</c:f>
              <c:numCache>
                <c:formatCode>_("$"* #,##0.00_);_("$"* \(#,##0.00\);_("$"* "-"??_);_(@_)</c:formatCode>
                <c:ptCount val="4"/>
                <c:pt idx="0">
                  <c:v>942000</c:v>
                </c:pt>
                <c:pt idx="1">
                  <c:v>464598</c:v>
                </c:pt>
                <c:pt idx="2">
                  <c:v>142533</c:v>
                </c:pt>
                <c:pt idx="3">
                  <c:v>446759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79-4315-9D4A-AF0A3BEEF62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73618432"/>
        <c:axId val="1798156128"/>
      </c:barChart>
      <c:catAx>
        <c:axId val="1873618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98156128"/>
        <c:crosses val="autoZero"/>
        <c:auto val="1"/>
        <c:lblAlgn val="ctr"/>
        <c:lblOffset val="100"/>
        <c:noMultiLvlLbl val="0"/>
      </c:catAx>
      <c:valAx>
        <c:axId val="1798156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73618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 BENEFICIADOS INDIRECTOS POR TIPO DE PERSONA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'RESULTADOS DEL PILOTO'!$B$2</c:f>
              <c:strCache>
                <c:ptCount val="1"/>
                <c:pt idx="0">
                  <c:v>VALOR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'RESULTADOS DEL PILOTO'!$A$3:$A$6</c:f>
              <c:strCache>
                <c:ptCount val="4"/>
                <c:pt idx="0">
                  <c:v>BENEFICIADOS INDIRECTOS POR PERONAS NATURALES</c:v>
                </c:pt>
                <c:pt idx="1">
                  <c:v>BENEFICIADOS INDIRECTOS POR PERSONAS JURIDICAS</c:v>
                </c:pt>
                <c:pt idx="2">
                  <c:v>BENEFICIADOS INDIRECTOS POR AGRUPACIONES</c:v>
                </c:pt>
                <c:pt idx="3">
                  <c:v>TOTAL DE PERSONAS BENEFICIADAS INDIRECTAMENTE EN LA MUESTRA</c:v>
                </c:pt>
              </c:strCache>
            </c:strRef>
          </c:cat>
          <c:val>
            <c:numRef>
              <c:f>'RESULTADOS DEL PILOTO'!$B$3:$B$6</c:f>
              <c:numCache>
                <c:formatCode>General</c:formatCode>
                <c:ptCount val="4"/>
                <c:pt idx="0">
                  <c:v>3541</c:v>
                </c:pt>
                <c:pt idx="1">
                  <c:v>7133</c:v>
                </c:pt>
                <c:pt idx="2">
                  <c:v>9988</c:v>
                </c:pt>
                <c:pt idx="3">
                  <c:v>20662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B1-475C-9608-C532D7ECA86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42323903"/>
        <c:axId val="1408754416"/>
      </c:barChart>
      <c:catAx>
        <c:axId val="14232390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08754416"/>
        <c:crosses val="autoZero"/>
        <c:auto val="1"/>
        <c:lblAlgn val="ctr"/>
        <c:lblOffset val="100"/>
        <c:noMultiLvlLbl val="0"/>
      </c:catAx>
      <c:valAx>
        <c:axId val="1408754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23239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Costo per Capita de beneficiar indirectamente a una persona dependiendo la Linea Estrategica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'RESULTADOS DEL PILOTO'!$B$168</c:f>
              <c:strCache>
                <c:ptCount val="1"/>
                <c:pt idx="0">
                  <c:v>Promedio de Costo percapita beneficiario indirecto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'RESULTADOS DEL PILOTO'!$A$169:$A$175</c:f>
              <c:strCache>
                <c:ptCount val="7"/>
                <c:pt idx="0">
                  <c:v>Apropiación</c:v>
                </c:pt>
                <c:pt idx="1">
                  <c:v>Circulación</c:v>
                </c:pt>
                <c:pt idx="2">
                  <c:v>Creación</c:v>
                </c:pt>
                <c:pt idx="3">
                  <c:v>Cultura ciudadana para la convivencia</c:v>
                </c:pt>
                <c:pt idx="4">
                  <c:v>Economía Cultural y Creativa</c:v>
                </c:pt>
                <c:pt idx="5">
                  <c:v>Formación</c:v>
                </c:pt>
                <c:pt idx="6">
                  <c:v>Total general</c:v>
                </c:pt>
              </c:strCache>
            </c:strRef>
          </c:cat>
          <c:val>
            <c:numRef>
              <c:f>'RESULTADOS DEL PILOTO'!$B$169:$B$175</c:f>
              <c:numCache>
                <c:formatCode>_("$"* #,##0.00_);_("$"* \(#,##0.00\);_("$"* "-"??_);_(@_)</c:formatCode>
                <c:ptCount val="7"/>
                <c:pt idx="0">
                  <c:v>376537</c:v>
                </c:pt>
                <c:pt idx="1">
                  <c:v>562167</c:v>
                </c:pt>
                <c:pt idx="2">
                  <c:v>409926</c:v>
                </c:pt>
                <c:pt idx="3">
                  <c:v>489955</c:v>
                </c:pt>
                <c:pt idx="4">
                  <c:v>955250</c:v>
                </c:pt>
                <c:pt idx="5">
                  <c:v>423833</c:v>
                </c:pt>
                <c:pt idx="6">
                  <c:v>446759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15-4785-83A1-53E0FC32F9D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73576672"/>
        <c:axId val="1594443840"/>
      </c:barChart>
      <c:catAx>
        <c:axId val="1873576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94443840"/>
        <c:crosses val="autoZero"/>
        <c:auto val="1"/>
        <c:lblAlgn val="ctr"/>
        <c:lblOffset val="100"/>
        <c:noMultiLvlLbl val="0"/>
      </c:catAx>
      <c:valAx>
        <c:axId val="1594443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73576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Costo per Capita de beneficiar indirectamente a una persona dependiendo el Enfoque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'RESULTADOS DEL PILOTO'!$B$177</c:f>
              <c:strCache>
                <c:ptCount val="1"/>
                <c:pt idx="0">
                  <c:v>Promedio de Costo percapita beneficiario indirecto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'RESULTADOS DEL PILOTO'!$A$178:$A$187</c:f>
              <c:strCache>
                <c:ptCount val="10"/>
                <c:pt idx="0">
                  <c:v>Ambiental</c:v>
                </c:pt>
                <c:pt idx="1">
                  <c:v>De cultura ciudadana</c:v>
                </c:pt>
                <c:pt idx="2">
                  <c:v>Diferencial</c:v>
                </c:pt>
                <c:pt idx="3">
                  <c:v>Disciplinar</c:v>
                </c:pt>
                <c:pt idx="4">
                  <c:v>Estratégico</c:v>
                </c:pt>
                <c:pt idx="5">
                  <c:v>Género</c:v>
                </c:pt>
                <c:pt idx="6">
                  <c:v>Interdisciplinar / Transdisciplinar</c:v>
                </c:pt>
                <c:pt idx="7">
                  <c:v>Poblacional-diferencial</c:v>
                </c:pt>
                <c:pt idx="8">
                  <c:v>Territorial</c:v>
                </c:pt>
                <c:pt idx="9">
                  <c:v>Total general</c:v>
                </c:pt>
              </c:strCache>
            </c:strRef>
          </c:cat>
          <c:val>
            <c:numRef>
              <c:f>'RESULTADOS DEL PILOTO'!$B$178:$B$187</c:f>
              <c:numCache>
                <c:formatCode>_("$"* #,##0.00_);_("$"* \(#,##0.00\);_("$"* "-"??_);_(@_)</c:formatCode>
                <c:ptCount val="10"/>
                <c:pt idx="0">
                  <c:v>184000</c:v>
                </c:pt>
                <c:pt idx="1">
                  <c:v>157857</c:v>
                </c:pt>
                <c:pt idx="2">
                  <c:v>270500</c:v>
                </c:pt>
                <c:pt idx="3">
                  <c:v>192500</c:v>
                </c:pt>
                <c:pt idx="4">
                  <c:v>178667</c:v>
                </c:pt>
                <c:pt idx="5">
                  <c:v>438500</c:v>
                </c:pt>
                <c:pt idx="6">
                  <c:v>459694</c:v>
                </c:pt>
                <c:pt idx="7">
                  <c:v>398452</c:v>
                </c:pt>
                <c:pt idx="8">
                  <c:v>859083</c:v>
                </c:pt>
                <c:pt idx="9">
                  <c:v>446759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75-44E6-85D6-D791C3CEA44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93887584"/>
        <c:axId val="1687908816"/>
      </c:barChart>
      <c:catAx>
        <c:axId val="1793887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87908816"/>
        <c:crosses val="autoZero"/>
        <c:auto val="1"/>
        <c:lblAlgn val="ctr"/>
        <c:lblOffset val="100"/>
        <c:noMultiLvlLbl val="0"/>
      </c:catAx>
      <c:valAx>
        <c:axId val="1687908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93887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EJECUCIÓN</a:t>
            </a:r>
            <a:r>
              <a:rPr lang="es-CO" baseline="0"/>
              <a:t> PRESUPUESTAL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'RESULTADOS DEL PILOTO'!$B$229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'RESULTADOS DEL PILOTO'!$A$230:$A$248</c:f>
              <c:strCache>
                <c:ptCount val="19"/>
                <c:pt idx="0">
                  <c:v>% - Permisos</c:v>
                </c:pt>
                <c:pt idx="1">
                  <c:v>% - Seguridad</c:v>
                </c:pt>
                <c:pt idx="2">
                  <c:v>% - Alojamiento</c:v>
                </c:pt>
                <c:pt idx="3">
                  <c:v>% - Transporte aéreo</c:v>
                </c:pt>
                <c:pt idx="4">
                  <c:v>% - Alquiler o compra de iluminación</c:v>
                </c:pt>
                <c:pt idx="5">
                  <c:v>% - Transporte terrestre</c:v>
                </c:pt>
                <c:pt idx="6">
                  <c:v>% - Divulgación</c:v>
                </c:pt>
                <c:pt idx="7">
                  <c:v>% - Alquiler de espacios</c:v>
                </c:pt>
                <c:pt idx="8">
                  <c:v>% - Alquiler o compra de escenografía</c:v>
                </c:pt>
                <c:pt idx="9">
                  <c:v>% - Alimentación</c:v>
                </c:pt>
                <c:pt idx="10">
                  <c:v>% - Personal técnico</c:v>
                </c:pt>
                <c:pt idx="11">
                  <c:v>% - Alquiler o compra de sonido o instrumentos</c:v>
                </c:pt>
                <c:pt idx="12">
                  <c:v>% - Piezas comunicativas</c:v>
                </c:pt>
                <c:pt idx="13">
                  <c:v>% - Personal administrativo</c:v>
                </c:pt>
                <c:pt idx="14">
                  <c:v>% - Asesores</c:v>
                </c:pt>
                <c:pt idx="15">
                  <c:v>% - Personal logístico</c:v>
                </c:pt>
                <c:pt idx="16">
                  <c:v>% - Personal de formación</c:v>
                </c:pt>
                <c:pt idx="17">
                  <c:v>% - Alquiler o compra otros</c:v>
                </c:pt>
                <c:pt idx="18">
                  <c:v>% - Artistas</c:v>
                </c:pt>
              </c:strCache>
            </c:strRef>
          </c:cat>
          <c:val>
            <c:numRef>
              <c:f>'RESULTADOS DEL PILOTO'!$B$230:$B$248</c:f>
              <c:numCache>
                <c:formatCode>0.00%</c:formatCode>
                <c:ptCount val="19"/>
                <c:pt idx="0">
                  <c:v>5.8705222802999074E-4</c:v>
                </c:pt>
                <c:pt idx="1">
                  <c:v>1.3302216447634806E-3</c:v>
                </c:pt>
                <c:pt idx="2">
                  <c:v>1.768045417680454E-3</c:v>
                </c:pt>
                <c:pt idx="3">
                  <c:v>2.7889795939363073E-3</c:v>
                </c:pt>
                <c:pt idx="4">
                  <c:v>8.8428538742858134E-3</c:v>
                </c:pt>
                <c:pt idx="5">
                  <c:v>2.1308673124165102E-2</c:v>
                </c:pt>
                <c:pt idx="6">
                  <c:v>2.1575072463567043E-2</c:v>
                </c:pt>
                <c:pt idx="7">
                  <c:v>2.2521872882490118E-2</c:v>
                </c:pt>
                <c:pt idx="8">
                  <c:v>3.2452249258065675E-2</c:v>
                </c:pt>
                <c:pt idx="9">
                  <c:v>3.8069726022348732E-2</c:v>
                </c:pt>
                <c:pt idx="10">
                  <c:v>4.5496809093990342E-2</c:v>
                </c:pt>
                <c:pt idx="11">
                  <c:v>5.4904828107733616E-2</c:v>
                </c:pt>
                <c:pt idx="12">
                  <c:v>5.5388858318414246E-2</c:v>
                </c:pt>
                <c:pt idx="13">
                  <c:v>5.9187950987945333E-2</c:v>
                </c:pt>
                <c:pt idx="14">
                  <c:v>5.9238405560135467E-2</c:v>
                </c:pt>
                <c:pt idx="15">
                  <c:v>6.551306835830556E-2</c:v>
                </c:pt>
                <c:pt idx="16">
                  <c:v>9.8635084187688765E-2</c:v>
                </c:pt>
                <c:pt idx="17">
                  <c:v>0.13127409376070626</c:v>
                </c:pt>
                <c:pt idx="18">
                  <c:v>0.22011233019558807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B7-4E8F-BD96-D7D3311203A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87576672"/>
        <c:axId val="1501087856"/>
      </c:barChart>
      <c:catAx>
        <c:axId val="1687576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01087856"/>
        <c:crosses val="autoZero"/>
        <c:auto val="1"/>
        <c:lblAlgn val="ctr"/>
        <c:lblOffset val="100"/>
        <c:noMultiLvlLbl val="0"/>
      </c:catAx>
      <c:valAx>
        <c:axId val="1501087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87576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EJECUCIÓN</a:t>
            </a:r>
            <a:r>
              <a:rPr lang="es-CO" baseline="0"/>
              <a:t> PRESUPUESTAL POR AGREGADOS</a:t>
            </a:r>
            <a:endParaRPr lang="es-CO" sz="1400" b="0" i="0" u="none" strike="noStrike" baseline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481-4758-A377-267400CD51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481-4758-A377-267400CD5157}"/>
              </c:ext>
            </c:extLst>
          </c:dPt>
          <c:dLbls>
            <c:spPr>
              <a:solidFill>
                <a:srgbClr val="FFFFFF"/>
              </a:solidFill>
              <a:ln>
                <a:solidFill>
                  <a:srgbClr val="000000">
                    <a:lumMod val="25000"/>
                    <a:lumOff val="75000"/>
                  </a:srgb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'RESULTADOS DEL PILOTO'!$A$276:$A$277</c:f>
              <c:strCache>
                <c:ptCount val="2"/>
                <c:pt idx="0">
                  <c:v>EJECUCIÓN PRESUPUESTAL PERSONAL MISIONAL</c:v>
                </c:pt>
                <c:pt idx="1">
                  <c:v>EJECUCIÓN PRESUPUESTAL ADQUISICIÓN DE BIENES</c:v>
                </c:pt>
              </c:strCache>
            </c:strRef>
          </c:cat>
          <c:val>
            <c:numRef>
              <c:f>'RESULTADOS DEL PILOTO'!$B$276:$B$277</c:f>
              <c:numCache>
                <c:formatCode>0.00%</c:formatCode>
                <c:ptCount val="2"/>
                <c:pt idx="0">
                  <c:v>0.54818364838365363</c:v>
                </c:pt>
                <c:pt idx="1">
                  <c:v>0.39281252669618688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481-4758-A377-267400CD5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EJECUCIÓN PRESUPUESTAL PERSONAL MISIONAL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'RESULTADOS DEL PILOTO'!$B$250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94B-460A-8691-A9F45701A9F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94B-460A-8691-A9F45701A9F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94B-460A-8691-A9F45701A9F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94B-460A-8691-A9F45701A9F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94B-460A-8691-A9F45701A9F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94B-460A-8691-A9F45701A9F3}"/>
              </c:ext>
            </c:extLst>
          </c:dPt>
          <c:dLbls>
            <c:spPr>
              <a:solidFill>
                <a:srgbClr val="FFFFFF"/>
              </a:solidFill>
              <a:ln>
                <a:solidFill>
                  <a:srgbClr val="000000">
                    <a:lumMod val="25000"/>
                    <a:lumOff val="75000"/>
                  </a:srgb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'RESULTADOS DEL PILOTO'!$A$251:$A$256</c:f>
              <c:strCache>
                <c:ptCount val="6"/>
                <c:pt idx="0">
                  <c:v>% - Personal técnico</c:v>
                </c:pt>
                <c:pt idx="1">
                  <c:v>% - Personal administrativo</c:v>
                </c:pt>
                <c:pt idx="2">
                  <c:v>% - Asesores</c:v>
                </c:pt>
                <c:pt idx="3">
                  <c:v>% - Personal logístico</c:v>
                </c:pt>
                <c:pt idx="4">
                  <c:v>% - Personal de formación</c:v>
                </c:pt>
                <c:pt idx="5">
                  <c:v>% - Artistas</c:v>
                </c:pt>
              </c:strCache>
            </c:strRef>
          </c:cat>
          <c:val>
            <c:numRef>
              <c:f>'RESULTADOS DEL PILOTO'!$B$251:$B$256</c:f>
              <c:numCache>
                <c:formatCode>0.00%</c:formatCode>
                <c:ptCount val="6"/>
                <c:pt idx="0">
                  <c:v>4.5496809093990342E-2</c:v>
                </c:pt>
                <c:pt idx="1">
                  <c:v>5.9187950987945333E-2</c:v>
                </c:pt>
                <c:pt idx="2">
                  <c:v>5.9238405560135467E-2</c:v>
                </c:pt>
                <c:pt idx="3">
                  <c:v>6.551306835830556E-2</c:v>
                </c:pt>
                <c:pt idx="4">
                  <c:v>9.8635084187688765E-2</c:v>
                </c:pt>
                <c:pt idx="5">
                  <c:v>0.22011233019558807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94B-460A-8691-A9F45701A9F3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EJECUCIÓN PRESUPUESTAL ADQUISICIÓN DE BIENES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'RESULTADOS DEL PILOTO'!$B$259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005-4240-8C35-B5B057D9518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005-4240-8C35-B5B057D9518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005-4240-8C35-B5B057D9518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005-4240-8C35-B5B057D9518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005-4240-8C35-B5B057D9518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005-4240-8C35-B5B057D9518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1005-4240-8C35-B5B057D9518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1005-4240-8C35-B5B057D9518A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1005-4240-8C35-B5B057D9518A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1005-4240-8C35-B5B057D9518A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1005-4240-8C35-B5B057D9518A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1005-4240-8C35-B5B057D9518A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1005-4240-8C35-B5B057D9518A}"/>
              </c:ext>
            </c:extLst>
          </c:dPt>
          <c:dLbls>
            <c:spPr>
              <a:solidFill>
                <a:srgbClr val="FFFFFF"/>
              </a:solidFill>
              <a:ln>
                <a:solidFill>
                  <a:srgbClr val="000000">
                    <a:lumMod val="25000"/>
                    <a:lumOff val="75000"/>
                  </a:srgb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'RESULTADOS DEL PILOTO'!$A$260:$A$272</c:f>
              <c:strCache>
                <c:ptCount val="13"/>
                <c:pt idx="0">
                  <c:v>% - Permisos</c:v>
                </c:pt>
                <c:pt idx="1">
                  <c:v>% - Seguridad</c:v>
                </c:pt>
                <c:pt idx="2">
                  <c:v>% - Alojamiento</c:v>
                </c:pt>
                <c:pt idx="3">
                  <c:v>% - Transporte aéreo</c:v>
                </c:pt>
                <c:pt idx="4">
                  <c:v>% - Alquiler o compra de iluminación</c:v>
                </c:pt>
                <c:pt idx="5">
                  <c:v>% - Transporte terrestre</c:v>
                </c:pt>
                <c:pt idx="6">
                  <c:v>% - Divulgación</c:v>
                </c:pt>
                <c:pt idx="7">
                  <c:v>% - Alquiler de espacios</c:v>
                </c:pt>
                <c:pt idx="8">
                  <c:v>% - Alquiler o compra de escenografía</c:v>
                </c:pt>
                <c:pt idx="9">
                  <c:v>% - Alimentación</c:v>
                </c:pt>
                <c:pt idx="10">
                  <c:v>% - Alquiler o compra de sonido o instrumentos</c:v>
                </c:pt>
                <c:pt idx="11">
                  <c:v>% - Piezas comunicativas</c:v>
                </c:pt>
                <c:pt idx="12">
                  <c:v>% - Alquiler o compra otros</c:v>
                </c:pt>
              </c:strCache>
            </c:strRef>
          </c:cat>
          <c:val>
            <c:numRef>
              <c:f>'RESULTADOS DEL PILOTO'!$B$260:$B$272</c:f>
              <c:numCache>
                <c:formatCode>0.00%</c:formatCode>
                <c:ptCount val="13"/>
                <c:pt idx="0">
                  <c:v>5.8705222802999074E-4</c:v>
                </c:pt>
                <c:pt idx="1">
                  <c:v>1.3302216447634806E-3</c:v>
                </c:pt>
                <c:pt idx="2">
                  <c:v>1.768045417680454E-3</c:v>
                </c:pt>
                <c:pt idx="3">
                  <c:v>2.7889795939363073E-3</c:v>
                </c:pt>
                <c:pt idx="4">
                  <c:v>8.8428538742858134E-3</c:v>
                </c:pt>
                <c:pt idx="5">
                  <c:v>2.1308673124165102E-2</c:v>
                </c:pt>
                <c:pt idx="6">
                  <c:v>2.1575072463567043E-2</c:v>
                </c:pt>
                <c:pt idx="7">
                  <c:v>2.2521872882490118E-2</c:v>
                </c:pt>
                <c:pt idx="8">
                  <c:v>3.2452249258065675E-2</c:v>
                </c:pt>
                <c:pt idx="9">
                  <c:v>3.8069726022348732E-2</c:v>
                </c:pt>
                <c:pt idx="10">
                  <c:v>5.4904828107733616E-2</c:v>
                </c:pt>
                <c:pt idx="11">
                  <c:v>5.5388858318414246E-2</c:v>
                </c:pt>
                <c:pt idx="12">
                  <c:v>0.13127409376070626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1005-4240-8C35-B5B057D951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PORCENTAJE BENEFICIADOS INDIRECTOS POR TIPO DE PERSONA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'RESULTADOS DEL PILOTO'!$B$14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'RESULTADOS DEL PILOTO'!$A$15:$A$17</c:f>
              <c:strCache>
                <c:ptCount val="3"/>
                <c:pt idx="0">
                  <c:v>PORCENTAJE DE BENEFICIARIOS ATENDIDOS POR PERSONAS NATURALES</c:v>
                </c:pt>
                <c:pt idx="1">
                  <c:v>PORCENTAJE DE BENEFICIARIOS ATENDIDOS POR PERSONAS JURIDICAS</c:v>
                </c:pt>
                <c:pt idx="2">
                  <c:v>PORCENTAJE DE BENEFICIARIOS ATENDIDOS POR AGRUPACIONES</c:v>
                </c:pt>
              </c:strCache>
            </c:strRef>
          </c:cat>
          <c:val>
            <c:numRef>
              <c:f>'RESULTADOS DEL PILOTO'!$B$15:$B$17</c:f>
              <c:numCache>
                <c:formatCode>0%</c:formatCode>
                <c:ptCount val="3"/>
                <c:pt idx="0">
                  <c:v>0.17137740780176169</c:v>
                </c:pt>
                <c:pt idx="1">
                  <c:v>0.34522311489691221</c:v>
                </c:pt>
                <c:pt idx="2">
                  <c:v>0.4833994773013261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E6-4575-8827-9D3290ECFC4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82621648"/>
        <c:axId val="1846449696"/>
      </c:barChart>
      <c:catAx>
        <c:axId val="168262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46449696"/>
        <c:crosses val="autoZero"/>
        <c:auto val="1"/>
        <c:lblAlgn val="ctr"/>
        <c:lblOffset val="100"/>
        <c:noMultiLvlLbl val="0"/>
      </c:catAx>
      <c:valAx>
        <c:axId val="184644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82621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BENEFICIADOS INDIRECTOS POR LOCALIDAD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'RESULTADOS DEL PILOTO'!$C$44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'RESULTADOS DEL PILOTO'!$A$45:$A$64</c:f>
              <c:strCache>
                <c:ptCount val="20"/>
                <c:pt idx="0">
                  <c:v>Sumapaz</c:v>
                </c:pt>
                <c:pt idx="1">
                  <c:v>Barrios Unidos</c:v>
                </c:pt>
                <c:pt idx="2">
                  <c:v>Los Mártires</c:v>
                </c:pt>
                <c:pt idx="3">
                  <c:v>Antonio Nariño</c:v>
                </c:pt>
                <c:pt idx="4">
                  <c:v>Rafael Uribe Uribe</c:v>
                </c:pt>
                <c:pt idx="5">
                  <c:v>Fontibón</c:v>
                </c:pt>
                <c:pt idx="6">
                  <c:v>Usaquén</c:v>
                </c:pt>
                <c:pt idx="7">
                  <c:v>Tunjuelito</c:v>
                </c:pt>
                <c:pt idx="8">
                  <c:v>Usme</c:v>
                </c:pt>
                <c:pt idx="9">
                  <c:v>Puente Aranda</c:v>
                </c:pt>
                <c:pt idx="10">
                  <c:v>Bosa</c:v>
                </c:pt>
                <c:pt idx="11">
                  <c:v>La Candelaria</c:v>
                </c:pt>
                <c:pt idx="12">
                  <c:v>San Cristóbal</c:v>
                </c:pt>
                <c:pt idx="13">
                  <c:v>Teusaquillo</c:v>
                </c:pt>
                <c:pt idx="14">
                  <c:v>Chapinero</c:v>
                </c:pt>
                <c:pt idx="15">
                  <c:v>Engativá</c:v>
                </c:pt>
                <c:pt idx="16">
                  <c:v>Suba</c:v>
                </c:pt>
                <c:pt idx="17">
                  <c:v>Santa Fe</c:v>
                </c:pt>
                <c:pt idx="18">
                  <c:v>Kennedy</c:v>
                </c:pt>
                <c:pt idx="19">
                  <c:v>Ciudad Bolivar</c:v>
                </c:pt>
              </c:strCache>
            </c:strRef>
          </c:cat>
          <c:val>
            <c:numRef>
              <c:f>'RESULTADOS DEL PILOTO'!$C$45:$C$64</c:f>
              <c:numCache>
                <c:formatCode>0.00%</c:formatCode>
                <c:ptCount val="20"/>
                <c:pt idx="0">
                  <c:v>1.2376237623762377E-2</c:v>
                </c:pt>
                <c:pt idx="1">
                  <c:v>3.2178217821782179E-2</c:v>
                </c:pt>
                <c:pt idx="2">
                  <c:v>3.2178217821782179E-2</c:v>
                </c:pt>
                <c:pt idx="3">
                  <c:v>3.2178217821782179E-2</c:v>
                </c:pt>
                <c:pt idx="4">
                  <c:v>3.2178217821782179E-2</c:v>
                </c:pt>
                <c:pt idx="5">
                  <c:v>3.7128712871287127E-2</c:v>
                </c:pt>
                <c:pt idx="6">
                  <c:v>3.9603960396039604E-2</c:v>
                </c:pt>
                <c:pt idx="7">
                  <c:v>3.9603960396039604E-2</c:v>
                </c:pt>
                <c:pt idx="8">
                  <c:v>4.4554455445544552E-2</c:v>
                </c:pt>
                <c:pt idx="9">
                  <c:v>4.4554455445544552E-2</c:v>
                </c:pt>
                <c:pt idx="10">
                  <c:v>5.4455445544554455E-2</c:v>
                </c:pt>
                <c:pt idx="11">
                  <c:v>5.4455445544554455E-2</c:v>
                </c:pt>
                <c:pt idx="12">
                  <c:v>5.6930693069306933E-2</c:v>
                </c:pt>
                <c:pt idx="13">
                  <c:v>5.6930693069306933E-2</c:v>
                </c:pt>
                <c:pt idx="14">
                  <c:v>6.1881188118811881E-2</c:v>
                </c:pt>
                <c:pt idx="15">
                  <c:v>6.4356435643564358E-2</c:v>
                </c:pt>
                <c:pt idx="16">
                  <c:v>7.1782178217821777E-2</c:v>
                </c:pt>
                <c:pt idx="17">
                  <c:v>7.4257425742574254E-2</c:v>
                </c:pt>
                <c:pt idx="18">
                  <c:v>7.4257425742574254E-2</c:v>
                </c:pt>
                <c:pt idx="19">
                  <c:v>8.4158415841584164E-2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19-493D-B853-BB138F1CFE9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82974944"/>
        <c:axId val="1692267552"/>
      </c:barChart>
      <c:catAx>
        <c:axId val="1682974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92267552"/>
        <c:crosses val="autoZero"/>
        <c:auto val="1"/>
        <c:lblAlgn val="ctr"/>
        <c:lblOffset val="100"/>
        <c:noMultiLvlLbl val="0"/>
      </c:catAx>
      <c:valAx>
        <c:axId val="1692267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82974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PROMEDIO DE LOCALIDADES ATENDIDAS POR GANADOR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'RESULTADOS DEL PILOTO'!$B$67</c:f>
              <c:strCache>
                <c:ptCount val="1"/>
                <c:pt idx="0">
                  <c:v>VALOR PROMEDIO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'RESULTADOS DEL PILOTO'!$A$68:$A$71</c:f>
              <c:strCache>
                <c:ptCount val="4"/>
                <c:pt idx="0">
                  <c:v>Agrupación</c:v>
                </c:pt>
                <c:pt idx="1">
                  <c:v>Persona Jurídica</c:v>
                </c:pt>
                <c:pt idx="2">
                  <c:v>Persona Natural</c:v>
                </c:pt>
                <c:pt idx="3">
                  <c:v>Total general</c:v>
                </c:pt>
              </c:strCache>
            </c:strRef>
          </c:cat>
          <c:val>
            <c:numRef>
              <c:f>'RESULTADOS DEL PILOTO'!$B$68:$B$71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7A-4A01-A63E-9814457A303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79709712"/>
        <c:axId val="1851423872"/>
      </c:barChart>
      <c:catAx>
        <c:axId val="1679709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51423872"/>
        <c:crosses val="autoZero"/>
        <c:auto val="1"/>
        <c:lblAlgn val="ctr"/>
        <c:lblOffset val="100"/>
        <c:noMultiLvlLbl val="0"/>
      </c:catAx>
      <c:valAx>
        <c:axId val="1851423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79709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BENEFICIADOS INDIRECTOS POR ESTRATO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'RESULTADOS DEL PILOTO'!$C$73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'RESULTADOS DEL PILOTO'!$A$74:$A$80</c:f>
              <c:strCache>
                <c:ptCount val="7"/>
                <c:pt idx="0">
                  <c:v>Estrato 1</c:v>
                </c:pt>
                <c:pt idx="1">
                  <c:v>Estrato 2</c:v>
                </c:pt>
                <c:pt idx="2">
                  <c:v>Estrato 3</c:v>
                </c:pt>
                <c:pt idx="3">
                  <c:v>Estrato 4</c:v>
                </c:pt>
                <c:pt idx="4">
                  <c:v>Estrato 5</c:v>
                </c:pt>
                <c:pt idx="5">
                  <c:v>Estrato 6</c:v>
                </c:pt>
                <c:pt idx="6">
                  <c:v>Sin datos</c:v>
                </c:pt>
              </c:strCache>
            </c:strRef>
          </c:cat>
          <c:val>
            <c:numRef>
              <c:f>'RESULTADOS DEL PILOTO'!$C$74:$C$80</c:f>
              <c:numCache>
                <c:formatCode>0.00%</c:formatCode>
                <c:ptCount val="7"/>
                <c:pt idx="0">
                  <c:v>0.13226433430515064</c:v>
                </c:pt>
                <c:pt idx="1">
                  <c:v>0.28479105928085519</c:v>
                </c:pt>
                <c:pt idx="2">
                  <c:v>0.24791059280855199</c:v>
                </c:pt>
                <c:pt idx="3">
                  <c:v>6.4917395529640431E-2</c:v>
                </c:pt>
                <c:pt idx="4">
                  <c:v>1.141885325558795E-2</c:v>
                </c:pt>
                <c:pt idx="5">
                  <c:v>3.6443148688046646E-3</c:v>
                </c:pt>
                <c:pt idx="6">
                  <c:v>0.25505344995140916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07-45D2-BF51-652BDCA1031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593288992"/>
        <c:axId val="1588395616"/>
      </c:barChart>
      <c:catAx>
        <c:axId val="1593288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88395616"/>
        <c:crosses val="autoZero"/>
        <c:auto val="1"/>
        <c:lblAlgn val="ctr"/>
        <c:lblOffset val="100"/>
        <c:noMultiLvlLbl val="0"/>
      </c:catAx>
      <c:valAx>
        <c:axId val="1588395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93288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BENEFICIADOS INDIRECTOS POR 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'RESULTADOS DEL PILOTO'!$C$83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'RESULTADOS DEL PILOTO'!$A$84:$A$90</c:f>
              <c:strCache>
                <c:ptCount val="7"/>
                <c:pt idx="0">
                  <c:v>0-5 - Primera Infancia</c:v>
                </c:pt>
                <c:pt idx="1">
                  <c:v>6-12 - Infancia</c:v>
                </c:pt>
                <c:pt idx="2">
                  <c:v>13-17 - Adolescencia</c:v>
                </c:pt>
                <c:pt idx="3">
                  <c:v>18-28 - Juventud</c:v>
                </c:pt>
                <c:pt idx="4">
                  <c:v>29-59 - Adultez</c:v>
                </c:pt>
                <c:pt idx="5">
                  <c:v>Mas de 60 - Persona Mayor</c:v>
                </c:pt>
                <c:pt idx="6">
                  <c:v>Sin datos</c:v>
                </c:pt>
              </c:strCache>
            </c:strRef>
          </c:cat>
          <c:val>
            <c:numRef>
              <c:f>'RESULTADOS DEL PILOTO'!$C$84:$C$90</c:f>
              <c:numCache>
                <c:formatCode>0.00%</c:formatCode>
                <c:ptCount val="7"/>
                <c:pt idx="0">
                  <c:v>2.6351614157915208E-2</c:v>
                </c:pt>
                <c:pt idx="1">
                  <c:v>0.15674834694671333</c:v>
                </c:pt>
                <c:pt idx="2">
                  <c:v>0.15178918708673667</c:v>
                </c:pt>
                <c:pt idx="3">
                  <c:v>0.24377674056787244</c:v>
                </c:pt>
                <c:pt idx="4">
                  <c:v>0.2555425904317386</c:v>
                </c:pt>
                <c:pt idx="5">
                  <c:v>5.921820303383897E-2</c:v>
                </c:pt>
                <c:pt idx="6">
                  <c:v>0.10657331777518475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42-45CF-A9CB-5018C4B7980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51005168"/>
        <c:axId val="1399451376"/>
      </c:barChart>
      <c:catAx>
        <c:axId val="1851005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99451376"/>
        <c:crosses val="autoZero"/>
        <c:auto val="1"/>
        <c:lblAlgn val="ctr"/>
        <c:lblOffset val="100"/>
        <c:noMultiLvlLbl val="0"/>
      </c:catAx>
      <c:valAx>
        <c:axId val="1399451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51005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BENEFICIADOS INDIRECTOS POR GENERO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'RESULTADOS DEL PILOTO'!$C$93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'RESULTADOS DEL PILOTO'!$A$94:$A$97</c:f>
              <c:strCache>
                <c:ptCount val="4"/>
                <c:pt idx="0">
                  <c:v>Mujer</c:v>
                </c:pt>
                <c:pt idx="1">
                  <c:v>Hombre</c:v>
                </c:pt>
                <c:pt idx="2">
                  <c:v>Intersexual</c:v>
                </c:pt>
                <c:pt idx="3">
                  <c:v>Sin datos</c:v>
                </c:pt>
              </c:strCache>
            </c:strRef>
          </c:cat>
          <c:val>
            <c:numRef>
              <c:f>'RESULTADOS DEL PILOTO'!$C$94:$C$97</c:f>
              <c:numCache>
                <c:formatCode>0.00%</c:formatCode>
                <c:ptCount val="4"/>
                <c:pt idx="0">
                  <c:v>0.4324766580036577</c:v>
                </c:pt>
                <c:pt idx="1">
                  <c:v>0.35441332178265472</c:v>
                </c:pt>
                <c:pt idx="2">
                  <c:v>1.5064010010588122E-2</c:v>
                </c:pt>
                <c:pt idx="3">
                  <c:v>0.19804601020309942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0C-43B4-8AD5-1C54DA7B790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92737040"/>
        <c:axId val="1594446720"/>
      </c:barChart>
      <c:catAx>
        <c:axId val="1792737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94446720"/>
        <c:crosses val="autoZero"/>
        <c:auto val="1"/>
        <c:lblAlgn val="ctr"/>
        <c:lblOffset val="100"/>
        <c:noMultiLvlLbl val="0"/>
      </c:catAx>
      <c:valAx>
        <c:axId val="1594446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92737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BENEFICIADOS INDIRECTOS POR IDENTIDAD DE GENERO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'RESULTADOS DEL PILOTO'!$C$100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'RESULTADOS DEL PILOTO'!$A$101:$A$104</c:f>
              <c:strCache>
                <c:ptCount val="4"/>
                <c:pt idx="0">
                  <c:v>Femenino</c:v>
                </c:pt>
                <c:pt idx="1">
                  <c:v>Masculino</c:v>
                </c:pt>
                <c:pt idx="2">
                  <c:v>Transgénero</c:v>
                </c:pt>
                <c:pt idx="3">
                  <c:v>Sin datos</c:v>
                </c:pt>
              </c:strCache>
            </c:strRef>
          </c:cat>
          <c:val>
            <c:numRef>
              <c:f>'RESULTADOS DEL PILOTO'!$C$101:$C$104</c:f>
              <c:numCache>
                <c:formatCode>0.00%</c:formatCode>
                <c:ptCount val="4"/>
                <c:pt idx="0">
                  <c:v>0.4032575533904143</c:v>
                </c:pt>
                <c:pt idx="1">
                  <c:v>0.34519240232260606</c:v>
                </c:pt>
                <c:pt idx="2">
                  <c:v>9.0050191910245048E-3</c:v>
                </c:pt>
                <c:pt idx="3">
                  <c:v>0.24254502509595513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1E-4F09-948C-9DFB1EF8FFC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96916368"/>
        <c:axId val="1849259872"/>
      </c:barChart>
      <c:catAx>
        <c:axId val="1796916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49259872"/>
        <c:crosses val="autoZero"/>
        <c:auto val="1"/>
        <c:lblAlgn val="ctr"/>
        <c:lblOffset val="100"/>
        <c:noMultiLvlLbl val="0"/>
      </c:catAx>
      <c:valAx>
        <c:axId val="1849259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96916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12424</xdr:colOff>
      <xdr:row>16</xdr:row>
      <xdr:rowOff>36444</xdr:rowOff>
    </xdr:from>
    <xdr:to>
      <xdr:col>15</xdr:col>
      <xdr:colOff>717176</xdr:colOff>
      <xdr:row>30</xdr:row>
      <xdr:rowOff>112644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3F1F032-F9F6-40D0-8714-C88C45293B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760294</xdr:colOff>
      <xdr:row>0</xdr:row>
      <xdr:rowOff>169454</xdr:rowOff>
    </xdr:from>
    <xdr:to>
      <xdr:col>15</xdr:col>
      <xdr:colOff>705969</xdr:colOff>
      <xdr:row>15</xdr:row>
      <xdr:rowOff>55154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4D6CC5E-5557-46E0-A8CF-7C46858D81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12425</xdr:colOff>
      <xdr:row>30</xdr:row>
      <xdr:rowOff>172376</xdr:rowOff>
    </xdr:from>
    <xdr:to>
      <xdr:col>15</xdr:col>
      <xdr:colOff>683559</xdr:colOff>
      <xdr:row>44</xdr:row>
      <xdr:rowOff>58076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711CF632-A8D6-4A87-8B3B-B1A6E8356A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16808</xdr:colOff>
      <xdr:row>45</xdr:row>
      <xdr:rowOff>23532</xdr:rowOff>
    </xdr:from>
    <xdr:to>
      <xdr:col>15</xdr:col>
      <xdr:colOff>717176</xdr:colOff>
      <xdr:row>64</xdr:row>
      <xdr:rowOff>168088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7CB36979-52B4-44ED-B736-6042EACC48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100853</xdr:colOff>
      <xdr:row>65</xdr:row>
      <xdr:rowOff>101973</xdr:rowOff>
    </xdr:from>
    <xdr:to>
      <xdr:col>16</xdr:col>
      <xdr:colOff>302559</xdr:colOff>
      <xdr:row>77</xdr:row>
      <xdr:rowOff>178173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922B7AB2-D6E3-4485-8B9D-6A11F67F69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89647</xdr:colOff>
      <xdr:row>78</xdr:row>
      <xdr:rowOff>101974</xdr:rowOff>
    </xdr:from>
    <xdr:to>
      <xdr:col>16</xdr:col>
      <xdr:colOff>347382</xdr:colOff>
      <xdr:row>91</xdr:row>
      <xdr:rowOff>178174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1375088E-36CD-4C3D-AE67-B1841369A4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134470</xdr:colOff>
      <xdr:row>92</xdr:row>
      <xdr:rowOff>180414</xdr:rowOff>
    </xdr:from>
    <xdr:to>
      <xdr:col>16</xdr:col>
      <xdr:colOff>336176</xdr:colOff>
      <xdr:row>105</xdr:row>
      <xdr:rowOff>66114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380C5656-237B-4823-8976-EED46A1BC5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123264</xdr:colOff>
      <xdr:row>106</xdr:row>
      <xdr:rowOff>12326</xdr:rowOff>
    </xdr:from>
    <xdr:to>
      <xdr:col>16</xdr:col>
      <xdr:colOff>358587</xdr:colOff>
      <xdr:row>118</xdr:row>
      <xdr:rowOff>88526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22E9D428-D52B-4861-BA3F-4ABE0EB9A4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134470</xdr:colOff>
      <xdr:row>119</xdr:row>
      <xdr:rowOff>57150</xdr:rowOff>
    </xdr:from>
    <xdr:to>
      <xdr:col>16</xdr:col>
      <xdr:colOff>403411</xdr:colOff>
      <xdr:row>132</xdr:row>
      <xdr:rowOff>133350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EC61D9EC-ACE9-4F66-9E2E-1BFEA85A09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123263</xdr:colOff>
      <xdr:row>133</xdr:row>
      <xdr:rowOff>45944</xdr:rowOff>
    </xdr:from>
    <xdr:to>
      <xdr:col>16</xdr:col>
      <xdr:colOff>425822</xdr:colOff>
      <xdr:row>142</xdr:row>
      <xdr:rowOff>122144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6B51AA7A-A1BF-48F9-81A6-DDD1F986E6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134471</xdr:colOff>
      <xdr:row>143</xdr:row>
      <xdr:rowOff>12326</xdr:rowOff>
    </xdr:from>
    <xdr:to>
      <xdr:col>16</xdr:col>
      <xdr:colOff>425823</xdr:colOff>
      <xdr:row>153</xdr:row>
      <xdr:rowOff>88526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5696D894-0F1B-401B-A3B0-E70AC9DF05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179294</xdr:colOff>
      <xdr:row>154</xdr:row>
      <xdr:rowOff>45943</xdr:rowOff>
    </xdr:from>
    <xdr:to>
      <xdr:col>16</xdr:col>
      <xdr:colOff>392206</xdr:colOff>
      <xdr:row>165</xdr:row>
      <xdr:rowOff>89647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10E8EA65-FF7D-4964-AB7F-4A4E891A08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201704</xdr:colOff>
      <xdr:row>166</xdr:row>
      <xdr:rowOff>23533</xdr:rowOff>
    </xdr:from>
    <xdr:to>
      <xdr:col>17</xdr:col>
      <xdr:colOff>11205</xdr:colOff>
      <xdr:row>176</xdr:row>
      <xdr:rowOff>99733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2155673-81D3-4DB7-A280-0DB13F12D0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17</xdr:col>
      <xdr:colOff>291353</xdr:colOff>
      <xdr:row>166</xdr:row>
      <xdr:rowOff>45944</xdr:rowOff>
    </xdr:from>
    <xdr:to>
      <xdr:col>23</xdr:col>
      <xdr:colOff>694765</xdr:colOff>
      <xdr:row>176</xdr:row>
      <xdr:rowOff>122144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A0812787-702D-4514-8CA2-C8A4B30602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257734</xdr:colOff>
      <xdr:row>176</xdr:row>
      <xdr:rowOff>337296</xdr:rowOff>
    </xdr:from>
    <xdr:to>
      <xdr:col>17</xdr:col>
      <xdr:colOff>11205</xdr:colOff>
      <xdr:row>188</xdr:row>
      <xdr:rowOff>32496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AE452B7B-4078-470E-9C4F-53456FD564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17</xdr:col>
      <xdr:colOff>314325</xdr:colOff>
      <xdr:row>176</xdr:row>
      <xdr:rowOff>381000</xdr:rowOff>
    </xdr:from>
    <xdr:to>
      <xdr:col>23</xdr:col>
      <xdr:colOff>302559</xdr:colOff>
      <xdr:row>188</xdr:row>
      <xdr:rowOff>133351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62723F82-8487-4F5D-86E4-13C726837C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</xdr:col>
      <xdr:colOff>268942</xdr:colOff>
      <xdr:row>189</xdr:row>
      <xdr:rowOff>23531</xdr:rowOff>
    </xdr:from>
    <xdr:to>
      <xdr:col>16</xdr:col>
      <xdr:colOff>750794</xdr:colOff>
      <xdr:row>203</xdr:row>
      <xdr:rowOff>99731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684174D8-1E1D-40A0-A498-157B25A4EE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</xdr:col>
      <xdr:colOff>280148</xdr:colOff>
      <xdr:row>204</xdr:row>
      <xdr:rowOff>23532</xdr:rowOff>
    </xdr:from>
    <xdr:to>
      <xdr:col>16</xdr:col>
      <xdr:colOff>739588</xdr:colOff>
      <xdr:row>218</xdr:row>
      <xdr:rowOff>99732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CFF659AC-91E8-4CCD-8035-9761640F3D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</xdr:col>
      <xdr:colOff>280146</xdr:colOff>
      <xdr:row>219</xdr:row>
      <xdr:rowOff>12327</xdr:rowOff>
    </xdr:from>
    <xdr:to>
      <xdr:col>16</xdr:col>
      <xdr:colOff>761999</xdr:colOff>
      <xdr:row>233</xdr:row>
      <xdr:rowOff>88527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D27A52A1-C044-47F4-AE88-3836849D4F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</xdr:col>
      <xdr:colOff>302558</xdr:colOff>
      <xdr:row>234</xdr:row>
      <xdr:rowOff>12325</xdr:rowOff>
    </xdr:from>
    <xdr:to>
      <xdr:col>16</xdr:col>
      <xdr:colOff>750793</xdr:colOff>
      <xdr:row>248</xdr:row>
      <xdr:rowOff>88525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id="{7FD3A3B4-C125-44D7-B5D1-AADC0427FF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</xdr:col>
      <xdr:colOff>324970</xdr:colOff>
      <xdr:row>249</xdr:row>
      <xdr:rowOff>34737</xdr:rowOff>
    </xdr:from>
    <xdr:to>
      <xdr:col>17</xdr:col>
      <xdr:colOff>22412</xdr:colOff>
      <xdr:row>264</xdr:row>
      <xdr:rowOff>108856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A6604AA7-4A67-44F1-B2F2-679D98867B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</xdr:col>
      <xdr:colOff>336176</xdr:colOff>
      <xdr:row>264</xdr:row>
      <xdr:rowOff>158002</xdr:rowOff>
    </xdr:from>
    <xdr:to>
      <xdr:col>17</xdr:col>
      <xdr:colOff>11206</xdr:colOff>
      <xdr:row>285</xdr:row>
      <xdr:rowOff>179294</xdr:rowOff>
    </xdr:to>
    <xdr:graphicFrame macro="">
      <xdr:nvGraphicFramePr>
        <xdr:cNvPr id="23" name="Gráfico 22">
          <a:extLst>
            <a:ext uri="{FF2B5EF4-FFF2-40B4-BE49-F238E27FC236}">
              <a16:creationId xmlns:a16="http://schemas.microsoft.com/office/drawing/2014/main" id="{E9BFCFEF-4C27-4931-BA83-97C3162B14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</xdr:col>
      <xdr:colOff>358588</xdr:colOff>
      <xdr:row>287</xdr:row>
      <xdr:rowOff>23531</xdr:rowOff>
    </xdr:from>
    <xdr:to>
      <xdr:col>17</xdr:col>
      <xdr:colOff>33617</xdr:colOff>
      <xdr:row>304</xdr:row>
      <xdr:rowOff>112059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9E48B29B-724C-4128-876A-FAB4CDA5B3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</xdr:col>
      <xdr:colOff>380999</xdr:colOff>
      <xdr:row>305</xdr:row>
      <xdr:rowOff>57150</xdr:rowOff>
    </xdr:from>
    <xdr:to>
      <xdr:col>17</xdr:col>
      <xdr:colOff>44822</xdr:colOff>
      <xdr:row>325</xdr:row>
      <xdr:rowOff>145676</xdr:rowOff>
    </xdr:to>
    <xdr:graphicFrame macro="">
      <xdr:nvGraphicFramePr>
        <xdr:cNvPr id="25" name="Gráfico 24">
          <a:extLst>
            <a:ext uri="{FF2B5EF4-FFF2-40B4-BE49-F238E27FC236}">
              <a16:creationId xmlns:a16="http://schemas.microsoft.com/office/drawing/2014/main" id="{B92855AA-80DB-4878-AF9D-7EF3459BD5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7</xdr:col>
      <xdr:colOff>414616</xdr:colOff>
      <xdr:row>326</xdr:row>
      <xdr:rowOff>34737</xdr:rowOff>
    </xdr:from>
    <xdr:to>
      <xdr:col>18</xdr:col>
      <xdr:colOff>190499</xdr:colOff>
      <xdr:row>351</xdr:row>
      <xdr:rowOff>134471</xdr:rowOff>
    </xdr:to>
    <xdr:graphicFrame macro="">
      <xdr:nvGraphicFramePr>
        <xdr:cNvPr id="26" name="Gráfico 25">
          <a:extLst>
            <a:ext uri="{FF2B5EF4-FFF2-40B4-BE49-F238E27FC236}">
              <a16:creationId xmlns:a16="http://schemas.microsoft.com/office/drawing/2014/main" id="{9774D7B6-30EC-40CE-BC99-C17E99992D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Secretar&#237;a%20de%20Cultura%20Recreaci&#243;n%20y%20Deporte\01.%20DATOS\02.NUEVOS%20INDICADORES%20DE%20FOMENTO\Piloto%20Informes%20Finales\Herramienta%20recolecci&#243;n%20de%20informaci&#243;n%20para%20Piloto%20Impacto%20Indirecto%20(Estadisticas).xlsx" TargetMode="External"/><Relationship Id="rId1" Type="http://schemas.openxmlformats.org/officeDocument/2006/relationships/externalLinkPath" Target="/Secretar&#237;a%20de%20Cultura%20Recreaci&#243;n%20y%20Deporte/01.%20DATOS/02.NUEVOS%20INDICADORES%20DE%20FOMENTO/Piloto%20Informes%20Finales/Herramienta%20recolecci&#243;n%20de%20informaci&#243;n%20para%20Piloto%20Impacto%20Indirecto%20(Estadisticas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STRUMENTO"/>
      <sheetName val="TD"/>
      <sheetName val="RESULTADOS DEL PILOTO"/>
      <sheetName val="HISTOGRAMA"/>
    </sheetNames>
    <sheetDataSet>
      <sheetData sheetId="0"/>
      <sheetData sheetId="1"/>
      <sheetData sheetId="2">
        <row r="2">
          <cell r="B2" t="str">
            <v>VALOR</v>
          </cell>
        </row>
        <row r="3">
          <cell r="A3" t="str">
            <v>BENEFICIADOS INDIRECTOS POR PERONAS NATURALES</v>
          </cell>
          <cell r="B3">
            <v>3541</v>
          </cell>
        </row>
        <row r="4">
          <cell r="A4" t="str">
            <v>BENEFICIADOS INDIRECTOS POR PERSONAS JURIDICAS</v>
          </cell>
          <cell r="B4">
            <v>7133</v>
          </cell>
        </row>
        <row r="5">
          <cell r="A5" t="str">
            <v>BENEFICIADOS INDIRECTOS POR AGRUPACIONES</v>
          </cell>
          <cell r="B5">
            <v>9988</v>
          </cell>
        </row>
        <row r="6">
          <cell r="A6" t="str">
            <v>TOTAL DE PERSONAS BENEFICIADAS INDIRECTAMENTE EN LA MUESTRA</v>
          </cell>
          <cell r="B6">
            <v>20662</v>
          </cell>
        </row>
        <row r="8">
          <cell r="B8" t="str">
            <v>VALOR</v>
          </cell>
        </row>
        <row r="9">
          <cell r="A9" t="str">
            <v>PROMEDIO DE BENEFICIARIOS INDIRECTOS POR AGRUPACIÓN</v>
          </cell>
          <cell r="B9">
            <v>116</v>
          </cell>
        </row>
        <row r="10">
          <cell r="A10" t="str">
            <v>PROMEDIO DE BENEFICIARIOS INDIRECTOS POR GANADOR</v>
          </cell>
          <cell r="B10">
            <v>151</v>
          </cell>
        </row>
        <row r="11">
          <cell r="A11" t="str">
            <v>PROMEDIO DE BENEFICIARIOS INDIRECTOS POR PERSONA NATURAL</v>
          </cell>
          <cell r="B11">
            <v>177</v>
          </cell>
        </row>
        <row r="12">
          <cell r="A12" t="str">
            <v>PROMEDIO DE BENEFICIARIOS INDIRECTOS POR PERSONA JURIDICA</v>
          </cell>
          <cell r="B12">
            <v>230</v>
          </cell>
        </row>
        <row r="14">
          <cell r="B14" t="str">
            <v>%</v>
          </cell>
        </row>
        <row r="15">
          <cell r="A15" t="str">
            <v>PORCENTAJE DE BENEFICIARIOS ATENDIDOS POR PERSONAS NATURALES</v>
          </cell>
          <cell r="B15">
            <v>0.17137740780176169</v>
          </cell>
        </row>
        <row r="16">
          <cell r="A16" t="str">
            <v>PORCENTAJE DE BENEFICIARIOS ATENDIDOS POR PERSONAS JURIDICAS</v>
          </cell>
          <cell r="B16">
            <v>0.34522311489691221</v>
          </cell>
        </row>
        <row r="17">
          <cell r="A17" t="str">
            <v>PORCENTAJE DE BENEFICIARIOS ATENDIDOS POR AGRUPACIONES</v>
          </cell>
          <cell r="B17">
            <v>0.4833994773013261</v>
          </cell>
        </row>
        <row r="44">
          <cell r="C44" t="str">
            <v>%</v>
          </cell>
        </row>
        <row r="45">
          <cell r="A45" t="str">
            <v>Sumapaz</v>
          </cell>
          <cell r="C45">
            <v>1.2376237623762377E-2</v>
          </cell>
        </row>
        <row r="46">
          <cell r="A46" t="str">
            <v>Barrios Unidos</v>
          </cell>
          <cell r="C46">
            <v>3.2178217821782179E-2</v>
          </cell>
        </row>
        <row r="47">
          <cell r="A47" t="str">
            <v>Los Mártires</v>
          </cell>
          <cell r="C47">
            <v>3.2178217821782179E-2</v>
          </cell>
        </row>
        <row r="48">
          <cell r="A48" t="str">
            <v>Antonio Nariño</v>
          </cell>
          <cell r="C48">
            <v>3.2178217821782179E-2</v>
          </cell>
        </row>
        <row r="49">
          <cell r="A49" t="str">
            <v>Rafael Uribe Uribe</v>
          </cell>
          <cell r="C49">
            <v>3.2178217821782179E-2</v>
          </cell>
        </row>
        <row r="50">
          <cell r="A50" t="str">
            <v>Fontibón</v>
          </cell>
          <cell r="C50">
            <v>3.7128712871287127E-2</v>
          </cell>
        </row>
        <row r="51">
          <cell r="A51" t="str">
            <v>Usaquén</v>
          </cell>
          <cell r="C51">
            <v>3.9603960396039604E-2</v>
          </cell>
        </row>
        <row r="52">
          <cell r="A52" t="str">
            <v>Tunjuelito</v>
          </cell>
          <cell r="C52">
            <v>3.9603960396039604E-2</v>
          </cell>
        </row>
        <row r="53">
          <cell r="A53" t="str">
            <v>Usme</v>
          </cell>
          <cell r="C53">
            <v>4.4554455445544552E-2</v>
          </cell>
        </row>
        <row r="54">
          <cell r="A54" t="str">
            <v>Puente Aranda</v>
          </cell>
          <cell r="C54">
            <v>4.4554455445544552E-2</v>
          </cell>
        </row>
        <row r="55">
          <cell r="A55" t="str">
            <v>Bosa</v>
          </cell>
          <cell r="C55">
            <v>5.4455445544554455E-2</v>
          </cell>
        </row>
        <row r="56">
          <cell r="A56" t="str">
            <v>La Candelaria</v>
          </cell>
          <cell r="C56">
            <v>5.4455445544554455E-2</v>
          </cell>
        </row>
        <row r="57">
          <cell r="A57" t="str">
            <v>San Cristóbal</v>
          </cell>
          <cell r="C57">
            <v>5.6930693069306933E-2</v>
          </cell>
        </row>
        <row r="58">
          <cell r="A58" t="str">
            <v>Teusaquillo</v>
          </cell>
          <cell r="C58">
            <v>5.6930693069306933E-2</v>
          </cell>
        </row>
        <row r="59">
          <cell r="A59" t="str">
            <v>Chapinero</v>
          </cell>
          <cell r="C59">
            <v>6.1881188118811881E-2</v>
          </cell>
        </row>
        <row r="60">
          <cell r="A60" t="str">
            <v>Engativá</v>
          </cell>
          <cell r="C60">
            <v>6.4356435643564358E-2</v>
          </cell>
        </row>
        <row r="61">
          <cell r="A61" t="str">
            <v>Suba</v>
          </cell>
          <cell r="C61">
            <v>7.1782178217821777E-2</v>
          </cell>
        </row>
        <row r="62">
          <cell r="A62" t="str">
            <v>Santa Fe</v>
          </cell>
          <cell r="C62">
            <v>7.4257425742574254E-2</v>
          </cell>
        </row>
        <row r="63">
          <cell r="A63" t="str">
            <v>Kennedy</v>
          </cell>
          <cell r="C63">
            <v>7.4257425742574254E-2</v>
          </cell>
        </row>
        <row r="64">
          <cell r="A64" t="str">
            <v>Ciudad Bolivar</v>
          </cell>
          <cell r="C64">
            <v>8.4158415841584164E-2</v>
          </cell>
        </row>
        <row r="67">
          <cell r="B67" t="str">
            <v>VALOR PROMEDIO</v>
          </cell>
        </row>
        <row r="68">
          <cell r="A68" t="str">
            <v>Agrupación</v>
          </cell>
          <cell r="B68">
            <v>3</v>
          </cell>
        </row>
        <row r="69">
          <cell r="A69" t="str">
            <v>Persona Jurídica</v>
          </cell>
          <cell r="B69">
            <v>3</v>
          </cell>
        </row>
        <row r="70">
          <cell r="A70" t="str">
            <v>Persona Natural</v>
          </cell>
          <cell r="B70">
            <v>2</v>
          </cell>
        </row>
        <row r="71">
          <cell r="A71" t="str">
            <v>Total general</v>
          </cell>
          <cell r="B71">
            <v>3</v>
          </cell>
        </row>
        <row r="73">
          <cell r="C73" t="str">
            <v>%</v>
          </cell>
        </row>
        <row r="74">
          <cell r="A74" t="str">
            <v>Estrato 1</v>
          </cell>
          <cell r="C74">
            <v>0.13226433430515064</v>
          </cell>
        </row>
        <row r="75">
          <cell r="A75" t="str">
            <v>Estrato 2</v>
          </cell>
          <cell r="C75">
            <v>0.28479105928085519</v>
          </cell>
        </row>
        <row r="76">
          <cell r="A76" t="str">
            <v>Estrato 3</v>
          </cell>
          <cell r="C76">
            <v>0.24791059280855199</v>
          </cell>
        </row>
        <row r="77">
          <cell r="A77" t="str">
            <v>Estrato 4</v>
          </cell>
          <cell r="C77">
            <v>6.4917395529640431E-2</v>
          </cell>
        </row>
        <row r="78">
          <cell r="A78" t="str">
            <v>Estrato 5</v>
          </cell>
          <cell r="C78">
            <v>1.141885325558795E-2</v>
          </cell>
        </row>
        <row r="79">
          <cell r="A79" t="str">
            <v>Estrato 6</v>
          </cell>
          <cell r="C79">
            <v>3.6443148688046646E-3</v>
          </cell>
        </row>
        <row r="80">
          <cell r="A80" t="str">
            <v>Sin datos</v>
          </cell>
          <cell r="C80">
            <v>0.25505344995140916</v>
          </cell>
        </row>
        <row r="83">
          <cell r="C83" t="str">
            <v>%</v>
          </cell>
        </row>
        <row r="84">
          <cell r="A84" t="str">
            <v>0-5 - Primera Infancia</v>
          </cell>
          <cell r="C84">
            <v>2.6351614157915208E-2</v>
          </cell>
        </row>
        <row r="85">
          <cell r="A85" t="str">
            <v>6-12 - Infancia</v>
          </cell>
          <cell r="C85">
            <v>0.15674834694671333</v>
          </cell>
        </row>
        <row r="86">
          <cell r="A86" t="str">
            <v>13-17 - Adolescencia</v>
          </cell>
          <cell r="C86">
            <v>0.15178918708673667</v>
          </cell>
        </row>
        <row r="87">
          <cell r="A87" t="str">
            <v>18-28 - Juventud</v>
          </cell>
          <cell r="C87">
            <v>0.24377674056787244</v>
          </cell>
        </row>
        <row r="88">
          <cell r="A88" t="str">
            <v>29-59 - Adultez</v>
          </cell>
          <cell r="C88">
            <v>0.2555425904317386</v>
          </cell>
        </row>
        <row r="89">
          <cell r="A89" t="str">
            <v>Mas de 60 - Persona Mayor</v>
          </cell>
          <cell r="C89">
            <v>5.921820303383897E-2</v>
          </cell>
        </row>
        <row r="90">
          <cell r="A90" t="str">
            <v>Sin datos</v>
          </cell>
          <cell r="C90">
            <v>0.10657331777518475</v>
          </cell>
        </row>
        <row r="93">
          <cell r="C93" t="str">
            <v>%</v>
          </cell>
        </row>
        <row r="94">
          <cell r="A94" t="str">
            <v>Mujer</v>
          </cell>
          <cell r="C94">
            <v>0.4324766580036577</v>
          </cell>
        </row>
        <row r="95">
          <cell r="A95" t="str">
            <v>Hombre</v>
          </cell>
          <cell r="C95">
            <v>0.35441332178265472</v>
          </cell>
        </row>
        <row r="96">
          <cell r="A96" t="str">
            <v>Intersexual</v>
          </cell>
          <cell r="C96">
            <v>1.5064010010588122E-2</v>
          </cell>
        </row>
        <row r="97">
          <cell r="A97" t="str">
            <v>Sin datos</v>
          </cell>
          <cell r="C97">
            <v>0.19804601020309942</v>
          </cell>
        </row>
        <row r="100">
          <cell r="C100" t="str">
            <v>%</v>
          </cell>
        </row>
        <row r="101">
          <cell r="A101" t="str">
            <v>Femenino</v>
          </cell>
          <cell r="C101">
            <v>0.4032575533904143</v>
          </cell>
        </row>
        <row r="102">
          <cell r="A102" t="str">
            <v>Masculino</v>
          </cell>
          <cell r="C102">
            <v>0.34519240232260606</v>
          </cell>
        </row>
        <row r="103">
          <cell r="A103" t="str">
            <v>Transgénero</v>
          </cell>
          <cell r="C103">
            <v>9.0050191910245048E-3</v>
          </cell>
        </row>
        <row r="104">
          <cell r="A104" t="str">
            <v>Sin datos</v>
          </cell>
          <cell r="C104">
            <v>0.24254502509595513</v>
          </cell>
        </row>
        <row r="107">
          <cell r="C107" t="str">
            <v>%</v>
          </cell>
        </row>
        <row r="108">
          <cell r="A108" t="str">
            <v>Heterosexual</v>
          </cell>
          <cell r="C108">
            <v>0.56363927086664534</v>
          </cell>
        </row>
        <row r="109">
          <cell r="A109" t="str">
            <v>Gay</v>
          </cell>
          <cell r="C109">
            <v>3.6296770067157022E-2</v>
          </cell>
        </row>
        <row r="110">
          <cell r="A110" t="str">
            <v>Lesbiana</v>
          </cell>
          <cell r="C110">
            <v>1.4337490672636179E-2</v>
          </cell>
        </row>
        <row r="111">
          <cell r="A111" t="str">
            <v>Bisexual</v>
          </cell>
          <cell r="C111">
            <v>1.9987208186760475E-2</v>
          </cell>
        </row>
        <row r="112">
          <cell r="A112" t="str">
            <v>Sin datos</v>
          </cell>
          <cell r="C112">
            <v>0.36573926020680098</v>
          </cell>
        </row>
        <row r="115">
          <cell r="C115" t="str">
            <v>%</v>
          </cell>
        </row>
        <row r="116">
          <cell r="A116" t="str">
            <v>Raizal</v>
          </cell>
          <cell r="C116">
            <v>2.2863675335810232E-3</v>
          </cell>
        </row>
        <row r="117">
          <cell r="A117" t="str">
            <v>Indígena</v>
          </cell>
          <cell r="C117">
            <v>1.3775364389825665E-2</v>
          </cell>
        </row>
        <row r="118">
          <cell r="A118" t="str">
            <v>Afro</v>
          </cell>
          <cell r="C118">
            <v>2.057730780222921E-2</v>
          </cell>
        </row>
        <row r="119">
          <cell r="A119" t="str">
            <v>Sin datos</v>
          </cell>
          <cell r="C119">
            <v>0.22732209202629322</v>
          </cell>
        </row>
        <row r="120">
          <cell r="A120" t="str">
            <v>Otros</v>
          </cell>
          <cell r="C120">
            <v>0.36753358102314948</v>
          </cell>
        </row>
        <row r="121">
          <cell r="A121" t="str">
            <v>Mestizo</v>
          </cell>
          <cell r="C121">
            <v>0.36850528722492143</v>
          </cell>
        </row>
        <row r="122">
          <cell r="A122" t="str">
            <v>ROM-gitano</v>
          </cell>
          <cell r="C122">
            <v>0</v>
          </cell>
        </row>
        <row r="125">
          <cell r="C125" t="str">
            <v>%</v>
          </cell>
        </row>
        <row r="126">
          <cell r="A126" t="str">
            <v>Personas en proceso de reincorporación</v>
          </cell>
          <cell r="C126">
            <v>3.8200015280006114E-4</v>
          </cell>
        </row>
        <row r="127">
          <cell r="A127" t="str">
            <v>Personas Habitantes de Calle</v>
          </cell>
          <cell r="C127">
            <v>2.5212010084804033E-3</v>
          </cell>
        </row>
        <row r="128">
          <cell r="A128" t="str">
            <v>Personas en ejercicio de prostitución</v>
          </cell>
          <cell r="C128">
            <v>3.5908014363205745E-3</v>
          </cell>
        </row>
        <row r="129">
          <cell r="A129" t="str">
            <v>Personas privadas de la libertad</v>
          </cell>
          <cell r="C129">
            <v>5.9592023836809536E-3</v>
          </cell>
        </row>
        <row r="130">
          <cell r="A130" t="str">
            <v>Víctimas del conflicto</v>
          </cell>
          <cell r="C130">
            <v>1.2758805103522041E-2</v>
          </cell>
        </row>
        <row r="131">
          <cell r="A131" t="str">
            <v>Artesanos</v>
          </cell>
          <cell r="C131">
            <v>2.4448009779203913E-2</v>
          </cell>
        </row>
        <row r="132">
          <cell r="A132" t="str">
            <v>Personas con discapacidad</v>
          </cell>
          <cell r="C132">
            <v>5.9210023684009475E-2</v>
          </cell>
        </row>
        <row r="133">
          <cell r="A133" t="str">
            <v>Personas de comunidades rurales y campesinas</v>
          </cell>
          <cell r="C133">
            <v>6.3641225456490189E-2</v>
          </cell>
        </row>
        <row r="134">
          <cell r="A134" t="str">
            <v>Sectores Sociales LGBTI</v>
          </cell>
          <cell r="C134">
            <v>6.8378027351210943E-2</v>
          </cell>
        </row>
        <row r="135">
          <cell r="A135" t="str">
            <v>Sin datos</v>
          </cell>
          <cell r="C135">
            <v>0.75911070364428146</v>
          </cell>
        </row>
        <row r="138">
          <cell r="B138" t="str">
            <v>CANTIDAD DE PERSONAS EN EL EQUIPO DE TRABAJO</v>
          </cell>
          <cell r="D138" t="str">
            <v>PROMEDIO</v>
          </cell>
        </row>
        <row r="139">
          <cell r="A139" t="str">
            <v>Agrupación</v>
          </cell>
          <cell r="B139">
            <v>543</v>
          </cell>
          <cell r="D139">
            <v>6</v>
          </cell>
        </row>
        <row r="140">
          <cell r="A140" t="str">
            <v>Persona Jurídica</v>
          </cell>
          <cell r="B140">
            <v>313</v>
          </cell>
          <cell r="D140">
            <v>10</v>
          </cell>
        </row>
        <row r="141">
          <cell r="A141" t="str">
            <v>Persona Natural</v>
          </cell>
          <cell r="B141">
            <v>66</v>
          </cell>
          <cell r="D141">
            <v>3</v>
          </cell>
        </row>
        <row r="142">
          <cell r="A142" t="str">
            <v>Total general</v>
          </cell>
          <cell r="D142">
            <v>7</v>
          </cell>
        </row>
        <row r="144">
          <cell r="B144" t="str">
            <v>Cantidad de alizanzas realizadas</v>
          </cell>
          <cell r="D144" t="str">
            <v>PROMEDIO</v>
          </cell>
        </row>
        <row r="145">
          <cell r="A145" t="str">
            <v>Agrupación</v>
          </cell>
          <cell r="B145">
            <v>484</v>
          </cell>
          <cell r="D145">
            <v>6</v>
          </cell>
        </row>
        <row r="146">
          <cell r="A146" t="str">
            <v>Persona Jurídica</v>
          </cell>
          <cell r="B146">
            <v>174</v>
          </cell>
          <cell r="D146">
            <v>6</v>
          </cell>
        </row>
        <row r="147">
          <cell r="A147" t="str">
            <v>Persona Natural</v>
          </cell>
          <cell r="B147">
            <v>36</v>
          </cell>
          <cell r="D147">
            <v>2</v>
          </cell>
        </row>
        <row r="148">
          <cell r="A148" t="str">
            <v>Total general</v>
          </cell>
          <cell r="D148">
            <v>5</v>
          </cell>
        </row>
        <row r="150">
          <cell r="C150" t="str">
            <v>PROMEDIO EN MESES</v>
          </cell>
        </row>
        <row r="151">
          <cell r="A151" t="str">
            <v>Agrupación</v>
          </cell>
          <cell r="C151">
            <v>3.4732558139534881</v>
          </cell>
        </row>
        <row r="152">
          <cell r="A152" t="str">
            <v>Persona Jurídica</v>
          </cell>
          <cell r="C152">
            <v>3.4956989247311827</v>
          </cell>
        </row>
        <row r="153">
          <cell r="A153" t="str">
            <v>Persona Natural</v>
          </cell>
          <cell r="C153">
            <v>3.1966666666666668</v>
          </cell>
        </row>
        <row r="154">
          <cell r="A154" t="str">
            <v>Total general</v>
          </cell>
          <cell r="C154">
            <v>3.437956204379562</v>
          </cell>
        </row>
        <row r="156">
          <cell r="B156" t="str">
            <v>valor promedio</v>
          </cell>
        </row>
        <row r="157">
          <cell r="A157" t="str">
            <v>Agrupación</v>
          </cell>
          <cell r="B157">
            <v>482209</v>
          </cell>
        </row>
        <row r="158">
          <cell r="A158" t="str">
            <v>Persona Jurídica</v>
          </cell>
          <cell r="B158">
            <v>432032</v>
          </cell>
        </row>
        <row r="159">
          <cell r="A159" t="str">
            <v>Persona Natural</v>
          </cell>
          <cell r="B159">
            <v>317150</v>
          </cell>
        </row>
        <row r="160">
          <cell r="A160" t="str">
            <v>Total general</v>
          </cell>
          <cell r="B160">
            <v>446759</v>
          </cell>
        </row>
        <row r="162">
          <cell r="B162" t="str">
            <v>Promedio de Costo percapita beneficiario indirecto</v>
          </cell>
        </row>
        <row r="163">
          <cell r="A163" t="str">
            <v>Artes audiovisuales</v>
          </cell>
          <cell r="B163">
            <v>942000</v>
          </cell>
        </row>
        <row r="164">
          <cell r="A164" t="str">
            <v>Interdisciplinar / transdisciplinar</v>
          </cell>
          <cell r="B164">
            <v>464598</v>
          </cell>
        </row>
        <row r="165">
          <cell r="A165" t="str">
            <v>Literatura</v>
          </cell>
          <cell r="B165">
            <v>142533</v>
          </cell>
        </row>
        <row r="166">
          <cell r="A166" t="str">
            <v>Total general</v>
          </cell>
          <cell r="B166">
            <v>446759</v>
          </cell>
        </row>
        <row r="168">
          <cell r="B168" t="str">
            <v>Promedio de Costo percapita beneficiario indirecto</v>
          </cell>
        </row>
        <row r="169">
          <cell r="A169" t="str">
            <v>Apropiación</v>
          </cell>
          <cell r="B169">
            <v>376537</v>
          </cell>
        </row>
        <row r="170">
          <cell r="A170" t="str">
            <v>Circulación</v>
          </cell>
          <cell r="B170">
            <v>562167</v>
          </cell>
        </row>
        <row r="171">
          <cell r="A171" t="str">
            <v>Creación</v>
          </cell>
          <cell r="B171">
            <v>409926</v>
          </cell>
        </row>
        <row r="172">
          <cell r="A172" t="str">
            <v>Cultura ciudadana para la convivencia</v>
          </cell>
          <cell r="B172">
            <v>489955</v>
          </cell>
        </row>
        <row r="173">
          <cell r="A173" t="str">
            <v>Economía Cultural y Creativa</v>
          </cell>
          <cell r="B173">
            <v>955250</v>
          </cell>
        </row>
        <row r="174">
          <cell r="A174" t="str">
            <v>Formación</v>
          </cell>
          <cell r="B174">
            <v>423833</v>
          </cell>
        </row>
        <row r="175">
          <cell r="A175" t="str">
            <v>Total general</v>
          </cell>
          <cell r="B175">
            <v>446759</v>
          </cell>
        </row>
        <row r="177">
          <cell r="B177" t="str">
            <v>Promedio de Costo percapita beneficiario indirecto</v>
          </cell>
        </row>
        <row r="178">
          <cell r="A178" t="str">
            <v>Ambiental</v>
          </cell>
          <cell r="B178">
            <v>184000</v>
          </cell>
        </row>
        <row r="179">
          <cell r="A179" t="str">
            <v>De cultura ciudadana</v>
          </cell>
          <cell r="B179">
            <v>157857</v>
          </cell>
        </row>
        <row r="180">
          <cell r="A180" t="str">
            <v>Diferencial</v>
          </cell>
          <cell r="B180">
            <v>270500</v>
          </cell>
        </row>
        <row r="181">
          <cell r="A181" t="str">
            <v>Disciplinar</v>
          </cell>
          <cell r="B181">
            <v>192500</v>
          </cell>
        </row>
        <row r="182">
          <cell r="A182" t="str">
            <v>Estratégico</v>
          </cell>
          <cell r="B182">
            <v>178667</v>
          </cell>
        </row>
        <row r="183">
          <cell r="A183" t="str">
            <v>Género</v>
          </cell>
          <cell r="B183">
            <v>438500</v>
          </cell>
        </row>
        <row r="184">
          <cell r="A184" t="str">
            <v>Interdisciplinar / Transdisciplinar</v>
          </cell>
          <cell r="B184">
            <v>459694</v>
          </cell>
        </row>
        <row r="185">
          <cell r="A185" t="str">
            <v>Poblacional-diferencial</v>
          </cell>
          <cell r="B185">
            <v>398452</v>
          </cell>
        </row>
        <row r="186">
          <cell r="A186" t="str">
            <v>Territorial</v>
          </cell>
          <cell r="B186">
            <v>859083</v>
          </cell>
        </row>
        <row r="187">
          <cell r="A187" t="str">
            <v>Total general</v>
          </cell>
          <cell r="B187">
            <v>446759</v>
          </cell>
        </row>
        <row r="229">
          <cell r="B229" t="str">
            <v>%</v>
          </cell>
        </row>
        <row r="230">
          <cell r="A230" t="str">
            <v>% - Permisos</v>
          </cell>
          <cell r="B230">
            <v>5.8705222802999074E-4</v>
          </cell>
        </row>
        <row r="231">
          <cell r="A231" t="str">
            <v>% - Seguridad</v>
          </cell>
          <cell r="B231">
            <v>1.3302216447634806E-3</v>
          </cell>
        </row>
        <row r="232">
          <cell r="A232" t="str">
            <v>% - Alojamiento</v>
          </cell>
          <cell r="B232">
            <v>1.768045417680454E-3</v>
          </cell>
        </row>
        <row r="233">
          <cell r="A233" t="str">
            <v>% - Transporte aéreo</v>
          </cell>
          <cell r="B233">
            <v>2.7889795939363073E-3</v>
          </cell>
        </row>
        <row r="234">
          <cell r="A234" t="str">
            <v>% - Alquiler o compra de iluminación</v>
          </cell>
          <cell r="B234">
            <v>8.8428538742858134E-3</v>
          </cell>
        </row>
        <row r="235">
          <cell r="A235" t="str">
            <v>% - Transporte terrestre</v>
          </cell>
          <cell r="B235">
            <v>2.1308673124165102E-2</v>
          </cell>
        </row>
        <row r="236">
          <cell r="A236" t="str">
            <v>% - Divulgación</v>
          </cell>
          <cell r="B236">
            <v>2.1575072463567043E-2</v>
          </cell>
        </row>
        <row r="237">
          <cell r="A237" t="str">
            <v>% - Alquiler de espacios</v>
          </cell>
          <cell r="B237">
            <v>2.2521872882490118E-2</v>
          </cell>
        </row>
        <row r="238">
          <cell r="A238" t="str">
            <v>% - Alquiler o compra de escenografía</v>
          </cell>
          <cell r="B238">
            <v>3.2452249258065675E-2</v>
          </cell>
        </row>
        <row r="239">
          <cell r="A239" t="str">
            <v>% - Alimentación</v>
          </cell>
          <cell r="B239">
            <v>3.8069726022348732E-2</v>
          </cell>
        </row>
        <row r="240">
          <cell r="A240" t="str">
            <v>% - Personal técnico</v>
          </cell>
          <cell r="B240">
            <v>4.5496809093990342E-2</v>
          </cell>
        </row>
        <row r="241">
          <cell r="A241" t="str">
            <v>% - Alquiler o compra de sonido o instrumentos</v>
          </cell>
          <cell r="B241">
            <v>5.4904828107733616E-2</v>
          </cell>
        </row>
        <row r="242">
          <cell r="A242" t="str">
            <v>% - Piezas comunicativas</v>
          </cell>
          <cell r="B242">
            <v>5.5388858318414246E-2</v>
          </cell>
        </row>
        <row r="243">
          <cell r="A243" t="str">
            <v>% - Personal administrativo</v>
          </cell>
          <cell r="B243">
            <v>5.9187950987945333E-2</v>
          </cell>
        </row>
        <row r="244">
          <cell r="A244" t="str">
            <v>% - Asesores</v>
          </cell>
          <cell r="B244">
            <v>5.9238405560135467E-2</v>
          </cell>
        </row>
        <row r="245">
          <cell r="A245" t="str">
            <v>% - Personal logístico</v>
          </cell>
          <cell r="B245">
            <v>6.551306835830556E-2</v>
          </cell>
        </row>
        <row r="246">
          <cell r="A246" t="str">
            <v>% - Personal de formación</v>
          </cell>
          <cell r="B246">
            <v>9.8635084187688765E-2</v>
          </cell>
        </row>
        <row r="247">
          <cell r="A247" t="str">
            <v>% - Alquiler o compra otros</v>
          </cell>
          <cell r="B247">
            <v>0.13127409376070626</v>
          </cell>
        </row>
        <row r="248">
          <cell r="A248" t="str">
            <v>% - Artistas</v>
          </cell>
          <cell r="B248">
            <v>0.22011233019558807</v>
          </cell>
        </row>
        <row r="250">
          <cell r="B250" t="str">
            <v>%</v>
          </cell>
        </row>
        <row r="251">
          <cell r="A251" t="str">
            <v>% - Personal técnico</v>
          </cell>
          <cell r="B251">
            <v>4.5496809093990342E-2</v>
          </cell>
        </row>
        <row r="252">
          <cell r="A252" t="str">
            <v>% - Personal administrativo</v>
          </cell>
          <cell r="B252">
            <v>5.9187950987945333E-2</v>
          </cell>
        </row>
        <row r="253">
          <cell r="A253" t="str">
            <v>% - Asesores</v>
          </cell>
          <cell r="B253">
            <v>5.9238405560135467E-2</v>
          </cell>
        </row>
        <row r="254">
          <cell r="A254" t="str">
            <v>% - Personal logístico</v>
          </cell>
          <cell r="B254">
            <v>6.551306835830556E-2</v>
          </cell>
        </row>
        <row r="255">
          <cell r="A255" t="str">
            <v>% - Personal de formación</v>
          </cell>
          <cell r="B255">
            <v>9.8635084187688765E-2</v>
          </cell>
        </row>
        <row r="256">
          <cell r="A256" t="str">
            <v>% - Artistas</v>
          </cell>
          <cell r="B256">
            <v>0.22011233019558807</v>
          </cell>
        </row>
        <row r="259">
          <cell r="B259" t="str">
            <v>%</v>
          </cell>
        </row>
        <row r="260">
          <cell r="A260" t="str">
            <v>% - Permisos</v>
          </cell>
          <cell r="B260">
            <v>5.8705222802999074E-4</v>
          </cell>
        </row>
        <row r="261">
          <cell r="A261" t="str">
            <v>% - Seguridad</v>
          </cell>
          <cell r="B261">
            <v>1.3302216447634806E-3</v>
          </cell>
        </row>
        <row r="262">
          <cell r="A262" t="str">
            <v>% - Alojamiento</v>
          </cell>
          <cell r="B262">
            <v>1.768045417680454E-3</v>
          </cell>
        </row>
        <row r="263">
          <cell r="A263" t="str">
            <v>% - Transporte aéreo</v>
          </cell>
          <cell r="B263">
            <v>2.7889795939363073E-3</v>
          </cell>
        </row>
        <row r="264">
          <cell r="A264" t="str">
            <v>% - Alquiler o compra de iluminación</v>
          </cell>
          <cell r="B264">
            <v>8.8428538742858134E-3</v>
          </cell>
        </row>
        <row r="265">
          <cell r="A265" t="str">
            <v>% - Transporte terrestre</v>
          </cell>
          <cell r="B265">
            <v>2.1308673124165102E-2</v>
          </cell>
        </row>
        <row r="266">
          <cell r="A266" t="str">
            <v>% - Divulgación</v>
          </cell>
          <cell r="B266">
            <v>2.1575072463567043E-2</v>
          </cell>
        </row>
        <row r="267">
          <cell r="A267" t="str">
            <v>% - Alquiler de espacios</v>
          </cell>
          <cell r="B267">
            <v>2.2521872882490118E-2</v>
          </cell>
        </row>
        <row r="268">
          <cell r="A268" t="str">
            <v>% - Alquiler o compra de escenografía</v>
          </cell>
          <cell r="B268">
            <v>3.2452249258065675E-2</v>
          </cell>
        </row>
        <row r="269">
          <cell r="A269" t="str">
            <v>% - Alimentación</v>
          </cell>
          <cell r="B269">
            <v>3.8069726022348732E-2</v>
          </cell>
        </row>
        <row r="270">
          <cell r="A270" t="str">
            <v>% - Alquiler o compra de sonido o instrumentos</v>
          </cell>
          <cell r="B270">
            <v>5.4904828107733616E-2</v>
          </cell>
        </row>
        <row r="271">
          <cell r="A271" t="str">
            <v>% - Piezas comunicativas</v>
          </cell>
          <cell r="B271">
            <v>5.5388858318414246E-2</v>
          </cell>
        </row>
        <row r="272">
          <cell r="A272" t="str">
            <v>% - Alquiler o compra otros</v>
          </cell>
          <cell r="B272">
            <v>0.13127409376070626</v>
          </cell>
        </row>
        <row r="276">
          <cell r="A276" t="str">
            <v>EJECUCIÓN PRESUPUESTAL PERSONAL MISIONAL</v>
          </cell>
          <cell r="B276">
            <v>0.54818364838365363</v>
          </cell>
        </row>
        <row r="277">
          <cell r="A277" t="str">
            <v>EJECUCIÓN PRESUPUESTAL ADQUISICIÓN DE BIENES</v>
          </cell>
          <cell r="B277">
            <v>0.39281252669618688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C21B9-6ACA-4450-988D-9D71A21F8678}">
  <dimension ref="A2:R277"/>
  <sheetViews>
    <sheetView tabSelected="1" topLeftCell="A177" zoomScale="85" zoomScaleNormal="85" workbookViewId="0">
      <selection activeCell="R267" sqref="R267"/>
    </sheetView>
  </sheetViews>
  <sheetFormatPr baseColWidth="10" defaultRowHeight="15" x14ac:dyDescent="0.25"/>
  <cols>
    <col min="1" max="1" width="69.5703125" customWidth="1"/>
    <col min="2" max="2" width="14" bestFit="1" customWidth="1"/>
    <col min="3" max="3" width="14.85546875" customWidth="1"/>
    <col min="4" max="4" width="11.28515625" customWidth="1"/>
    <col min="5" max="5" width="10" customWidth="1"/>
    <col min="6" max="6" width="9.140625" customWidth="1"/>
  </cols>
  <sheetData>
    <row r="2" spans="1:3" x14ac:dyDescent="0.25">
      <c r="A2" s="1" t="s">
        <v>0</v>
      </c>
      <c r="B2" s="2" t="s">
        <v>1</v>
      </c>
    </row>
    <row r="3" spans="1:3" x14ac:dyDescent="0.25">
      <c r="A3" s="3" t="s">
        <v>2</v>
      </c>
      <c r="B3" s="3">
        <v>3541</v>
      </c>
      <c r="C3" s="4"/>
    </row>
    <row r="4" spans="1:3" x14ac:dyDescent="0.25">
      <c r="A4" s="3" t="s">
        <v>3</v>
      </c>
      <c r="B4" s="3">
        <v>7133</v>
      </c>
      <c r="C4" s="4"/>
    </row>
    <row r="5" spans="1:3" x14ac:dyDescent="0.25">
      <c r="A5" s="3" t="s">
        <v>4</v>
      </c>
      <c r="B5" s="3">
        <v>9988</v>
      </c>
      <c r="C5" s="4"/>
    </row>
    <row r="6" spans="1:3" x14ac:dyDescent="0.25">
      <c r="A6" s="3" t="s">
        <v>5</v>
      </c>
      <c r="B6" s="3">
        <v>20662</v>
      </c>
      <c r="C6" s="4"/>
    </row>
    <row r="7" spans="1:3" x14ac:dyDescent="0.25">
      <c r="C7" s="4"/>
    </row>
    <row r="8" spans="1:3" x14ac:dyDescent="0.25">
      <c r="A8" s="1" t="s">
        <v>6</v>
      </c>
      <c r="B8" s="2" t="s">
        <v>1</v>
      </c>
      <c r="C8" s="4"/>
    </row>
    <row r="9" spans="1:3" x14ac:dyDescent="0.25">
      <c r="A9" s="3" t="s">
        <v>7</v>
      </c>
      <c r="B9" s="3">
        <v>116</v>
      </c>
      <c r="C9" s="4"/>
    </row>
    <row r="10" spans="1:3" x14ac:dyDescent="0.25">
      <c r="A10" s="5" t="s">
        <v>8</v>
      </c>
      <c r="B10" s="3">
        <v>151</v>
      </c>
      <c r="C10" s="4"/>
    </row>
    <row r="11" spans="1:3" x14ac:dyDescent="0.25">
      <c r="A11" s="3" t="s">
        <v>9</v>
      </c>
      <c r="B11" s="3">
        <v>177</v>
      </c>
      <c r="C11" s="4"/>
    </row>
    <row r="12" spans="1:3" x14ac:dyDescent="0.25">
      <c r="A12" s="3" t="s">
        <v>10</v>
      </c>
      <c r="B12" s="3">
        <v>230</v>
      </c>
      <c r="C12" s="4"/>
    </row>
    <row r="13" spans="1:3" x14ac:dyDescent="0.25">
      <c r="C13" s="4"/>
    </row>
    <row r="14" spans="1:3" x14ac:dyDescent="0.25">
      <c r="A14" s="1" t="s">
        <v>11</v>
      </c>
      <c r="B14" s="2" t="s">
        <v>12</v>
      </c>
      <c r="C14" s="4"/>
    </row>
    <row r="15" spans="1:3" x14ac:dyDescent="0.25">
      <c r="A15" s="3" t="s">
        <v>13</v>
      </c>
      <c r="B15" s="6">
        <v>0.17137740780176169</v>
      </c>
      <c r="C15" s="4"/>
    </row>
    <row r="16" spans="1:3" x14ac:dyDescent="0.25">
      <c r="A16" s="3" t="s">
        <v>14</v>
      </c>
      <c r="B16" s="6">
        <v>0.34522311489691221</v>
      </c>
      <c r="C16" s="4"/>
    </row>
    <row r="17" spans="1:3" x14ac:dyDescent="0.25">
      <c r="A17" s="3" t="s">
        <v>15</v>
      </c>
      <c r="B17" s="6">
        <v>0.4833994773013261</v>
      </c>
      <c r="C17" s="4"/>
    </row>
    <row r="18" spans="1:3" x14ac:dyDescent="0.25">
      <c r="C18" s="4"/>
    </row>
    <row r="19" spans="1:3" x14ac:dyDescent="0.25">
      <c r="A19" s="1" t="s">
        <v>16</v>
      </c>
      <c r="B19" s="1" t="s">
        <v>12</v>
      </c>
    </row>
    <row r="20" spans="1:3" x14ac:dyDescent="0.25">
      <c r="A20" s="3" t="s">
        <v>17</v>
      </c>
      <c r="B20" s="6">
        <v>3.2281482915497046E-2</v>
      </c>
    </row>
    <row r="21" spans="1:3" x14ac:dyDescent="0.25">
      <c r="A21" s="3" t="s">
        <v>18</v>
      </c>
      <c r="B21" s="6">
        <v>8.7697221953344298E-2</v>
      </c>
    </row>
    <row r="22" spans="1:3" x14ac:dyDescent="0.25">
      <c r="A22" s="3" t="s">
        <v>19</v>
      </c>
      <c r="B22" s="6">
        <v>0.10821798470622399</v>
      </c>
    </row>
    <row r="23" spans="1:3" x14ac:dyDescent="0.25">
      <c r="A23" s="3" t="s">
        <v>20</v>
      </c>
      <c r="B23" s="6">
        <v>0.16126222050140354</v>
      </c>
    </row>
    <row r="24" spans="1:3" x14ac:dyDescent="0.25">
      <c r="A24" s="3" t="s">
        <v>21</v>
      </c>
      <c r="B24" s="6">
        <v>0.30248765850353304</v>
      </c>
    </row>
    <row r="25" spans="1:3" x14ac:dyDescent="0.25">
      <c r="A25" s="3" t="s">
        <v>22</v>
      </c>
      <c r="B25" s="6">
        <v>0.30805343141999808</v>
      </c>
    </row>
    <row r="27" spans="1:3" x14ac:dyDescent="0.25">
      <c r="A27" s="1" t="s">
        <v>23</v>
      </c>
      <c r="B27" s="1" t="s">
        <v>12</v>
      </c>
    </row>
    <row r="28" spans="1:3" x14ac:dyDescent="0.25">
      <c r="A28" s="3" t="s">
        <v>24</v>
      </c>
      <c r="B28" s="6">
        <v>6.3885393475946184E-3</v>
      </c>
    </row>
    <row r="29" spans="1:3" x14ac:dyDescent="0.25">
      <c r="A29" s="3" t="s">
        <v>25</v>
      </c>
      <c r="B29" s="6">
        <v>0.10439454070273933</v>
      </c>
    </row>
    <row r="30" spans="1:3" x14ac:dyDescent="0.25">
      <c r="A30" s="3" t="s">
        <v>26</v>
      </c>
      <c r="B30" s="6">
        <v>0.88921691994966601</v>
      </c>
    </row>
    <row r="32" spans="1:3" x14ac:dyDescent="0.25">
      <c r="A32" s="1" t="s">
        <v>27</v>
      </c>
      <c r="B32" s="1" t="s">
        <v>12</v>
      </c>
    </row>
    <row r="33" spans="1:15" x14ac:dyDescent="0.25">
      <c r="A33" s="3" t="s">
        <v>28</v>
      </c>
      <c r="B33" s="6">
        <v>2.5215371212854516E-2</v>
      </c>
    </row>
    <row r="34" spans="1:15" x14ac:dyDescent="0.25">
      <c r="A34" s="3" t="s">
        <v>29</v>
      </c>
      <c r="B34" s="6">
        <v>2.681250604975317E-2</v>
      </c>
    </row>
    <row r="35" spans="1:15" x14ac:dyDescent="0.25">
      <c r="A35" s="3" t="s">
        <v>30</v>
      </c>
      <c r="B35" s="6">
        <v>3.6830897299390188E-2</v>
      </c>
    </row>
    <row r="36" spans="1:15" x14ac:dyDescent="0.25">
      <c r="A36" s="3" t="s">
        <v>31</v>
      </c>
      <c r="B36" s="6">
        <v>6.1126706030393961E-2</v>
      </c>
    </row>
    <row r="37" spans="1:15" x14ac:dyDescent="0.25">
      <c r="A37" s="3" t="s">
        <v>32</v>
      </c>
      <c r="B37" s="6">
        <v>6.3449811247701091E-2</v>
      </c>
    </row>
    <row r="38" spans="1:15" x14ac:dyDescent="0.25">
      <c r="A38" s="3" t="s">
        <v>33</v>
      </c>
      <c r="B38" s="6">
        <v>8.779401800406543E-2</v>
      </c>
    </row>
    <row r="39" spans="1:15" x14ac:dyDescent="0.25">
      <c r="A39" s="3" t="s">
        <v>34</v>
      </c>
      <c r="B39" s="6">
        <v>0.14945310231342562</v>
      </c>
    </row>
    <row r="40" spans="1:15" x14ac:dyDescent="0.25">
      <c r="A40" s="3" t="s">
        <v>35</v>
      </c>
      <c r="B40" s="6">
        <v>0.23603716968347691</v>
      </c>
    </row>
    <row r="41" spans="1:15" x14ac:dyDescent="0.25">
      <c r="A41" s="3" t="s">
        <v>36</v>
      </c>
      <c r="B41" s="6">
        <v>0.31328041815893909</v>
      </c>
    </row>
    <row r="42" spans="1:15" x14ac:dyDescent="0.25">
      <c r="B42" s="7"/>
      <c r="G42" s="8"/>
      <c r="H42" s="8"/>
      <c r="I42" s="8"/>
      <c r="J42" s="8"/>
    </row>
    <row r="43" spans="1:15" x14ac:dyDescent="0.25">
      <c r="A43" s="9"/>
    </row>
    <row r="44" spans="1:15" ht="30" x14ac:dyDescent="0.25">
      <c r="A44" s="10" t="s">
        <v>37</v>
      </c>
      <c r="B44" s="10" t="s">
        <v>38</v>
      </c>
      <c r="C44" s="10" t="s">
        <v>12</v>
      </c>
      <c r="D44" s="10" t="s">
        <v>39</v>
      </c>
      <c r="E44" s="10" t="s">
        <v>40</v>
      </c>
      <c r="F44" s="10" t="s">
        <v>41</v>
      </c>
      <c r="L44" s="8"/>
      <c r="M44" s="8"/>
      <c r="N44" s="8"/>
      <c r="O44" s="8"/>
    </row>
    <row r="45" spans="1:15" x14ac:dyDescent="0.25">
      <c r="A45" s="3" t="s">
        <v>42</v>
      </c>
      <c r="B45" s="3">
        <v>5</v>
      </c>
      <c r="C45" s="11">
        <f>+B45/$B$65</f>
        <v>1.2376237623762377E-2</v>
      </c>
      <c r="D45" s="3">
        <v>5</v>
      </c>
      <c r="E45" s="3"/>
      <c r="F45" s="3"/>
      <c r="L45" s="12"/>
      <c r="M45" s="12"/>
      <c r="N45" s="12"/>
      <c r="O45" s="12"/>
    </row>
    <row r="46" spans="1:15" x14ac:dyDescent="0.25">
      <c r="A46" s="3" t="s">
        <v>43</v>
      </c>
      <c r="B46" s="3">
        <v>13</v>
      </c>
      <c r="C46" s="11">
        <f t="shared" ref="C46:C65" si="0">+B46/$B$65</f>
        <v>3.2178217821782179E-2</v>
      </c>
      <c r="D46" s="3">
        <v>10</v>
      </c>
      <c r="E46" s="3">
        <v>2</v>
      </c>
      <c r="F46" s="3">
        <v>1</v>
      </c>
      <c r="L46" s="12"/>
      <c r="M46" s="12"/>
      <c r="N46" s="12"/>
      <c r="O46" s="12"/>
    </row>
    <row r="47" spans="1:15" x14ac:dyDescent="0.25">
      <c r="A47" s="3" t="s">
        <v>44</v>
      </c>
      <c r="B47" s="3">
        <v>13</v>
      </c>
      <c r="C47" s="11">
        <f t="shared" si="0"/>
        <v>3.2178217821782179E-2</v>
      </c>
      <c r="D47" s="3">
        <v>10</v>
      </c>
      <c r="E47" s="3">
        <v>2</v>
      </c>
      <c r="F47" s="3">
        <v>1</v>
      </c>
      <c r="L47" s="12"/>
      <c r="M47" s="12"/>
      <c r="N47" s="12"/>
      <c r="O47" s="12"/>
    </row>
    <row r="48" spans="1:15" x14ac:dyDescent="0.25">
      <c r="A48" s="3" t="s">
        <v>45</v>
      </c>
      <c r="B48" s="3">
        <v>13</v>
      </c>
      <c r="C48" s="11">
        <f t="shared" si="0"/>
        <v>3.2178217821782179E-2</v>
      </c>
      <c r="D48" s="3">
        <v>12</v>
      </c>
      <c r="E48" s="3">
        <v>1</v>
      </c>
      <c r="F48" s="3"/>
      <c r="L48" s="12"/>
      <c r="M48" s="12"/>
      <c r="N48" s="12"/>
      <c r="O48" s="12"/>
    </row>
    <row r="49" spans="1:15" x14ac:dyDescent="0.25">
      <c r="A49" s="3" t="s">
        <v>46</v>
      </c>
      <c r="B49" s="3">
        <v>13</v>
      </c>
      <c r="C49" s="11">
        <f t="shared" si="0"/>
        <v>3.2178217821782179E-2</v>
      </c>
      <c r="D49" s="3">
        <v>10</v>
      </c>
      <c r="E49" s="3"/>
      <c r="F49" s="3">
        <v>3</v>
      </c>
      <c r="L49" s="12"/>
      <c r="M49" s="12"/>
      <c r="N49" s="12"/>
      <c r="O49" s="12"/>
    </row>
    <row r="50" spans="1:15" x14ac:dyDescent="0.25">
      <c r="A50" s="3" t="s">
        <v>47</v>
      </c>
      <c r="B50" s="3">
        <v>15</v>
      </c>
      <c r="C50" s="11">
        <f t="shared" si="0"/>
        <v>3.7128712871287127E-2</v>
      </c>
      <c r="D50" s="3">
        <v>10</v>
      </c>
      <c r="E50" s="3">
        <v>4</v>
      </c>
      <c r="F50" s="3">
        <v>1</v>
      </c>
      <c r="L50" s="12"/>
      <c r="M50" s="12"/>
      <c r="N50" s="12"/>
      <c r="O50" s="12"/>
    </row>
    <row r="51" spans="1:15" x14ac:dyDescent="0.25">
      <c r="A51" s="3" t="s">
        <v>48</v>
      </c>
      <c r="B51" s="3">
        <v>16</v>
      </c>
      <c r="C51" s="11">
        <f t="shared" si="0"/>
        <v>3.9603960396039604E-2</v>
      </c>
      <c r="D51" s="3">
        <v>10</v>
      </c>
      <c r="E51" s="3">
        <v>2</v>
      </c>
      <c r="F51" s="3">
        <v>4</v>
      </c>
      <c r="L51" s="12"/>
      <c r="M51" s="12"/>
      <c r="N51" s="12"/>
      <c r="O51" s="12"/>
    </row>
    <row r="52" spans="1:15" x14ac:dyDescent="0.25">
      <c r="A52" s="3" t="s">
        <v>49</v>
      </c>
      <c r="B52" s="3">
        <v>16</v>
      </c>
      <c r="C52" s="11">
        <f t="shared" si="0"/>
        <v>3.9603960396039604E-2</v>
      </c>
      <c r="D52" s="3">
        <v>10</v>
      </c>
      <c r="E52" s="3">
        <v>5</v>
      </c>
      <c r="F52" s="3">
        <v>1</v>
      </c>
    </row>
    <row r="53" spans="1:15" x14ac:dyDescent="0.25">
      <c r="A53" s="3" t="s">
        <v>50</v>
      </c>
      <c r="B53" s="3">
        <v>18</v>
      </c>
      <c r="C53" s="11">
        <f t="shared" si="0"/>
        <v>4.4554455445544552E-2</v>
      </c>
      <c r="D53" s="3">
        <v>15</v>
      </c>
      <c r="E53" s="3">
        <v>2</v>
      </c>
      <c r="F53" s="3">
        <v>1</v>
      </c>
    </row>
    <row r="54" spans="1:15" x14ac:dyDescent="0.25">
      <c r="A54" s="3" t="s">
        <v>51</v>
      </c>
      <c r="B54" s="3">
        <v>18</v>
      </c>
      <c r="C54" s="11">
        <f t="shared" si="0"/>
        <v>4.4554455445544552E-2</v>
      </c>
      <c r="D54" s="3">
        <v>13</v>
      </c>
      <c r="E54" s="3">
        <v>5</v>
      </c>
      <c r="F54" s="3"/>
    </row>
    <row r="55" spans="1:15" x14ac:dyDescent="0.25">
      <c r="A55" s="3" t="s">
        <v>52</v>
      </c>
      <c r="B55" s="3">
        <v>22</v>
      </c>
      <c r="C55" s="11">
        <f t="shared" si="0"/>
        <v>5.4455445544554455E-2</v>
      </c>
      <c r="D55" s="3">
        <v>15</v>
      </c>
      <c r="E55" s="3">
        <v>5</v>
      </c>
      <c r="F55" s="3">
        <v>2</v>
      </c>
    </row>
    <row r="56" spans="1:15" x14ac:dyDescent="0.25">
      <c r="A56" s="3" t="s">
        <v>53</v>
      </c>
      <c r="B56" s="3">
        <v>22</v>
      </c>
      <c r="C56" s="11">
        <f t="shared" si="0"/>
        <v>5.4455445544554455E-2</v>
      </c>
      <c r="D56" s="3">
        <v>16</v>
      </c>
      <c r="E56" s="3">
        <v>5</v>
      </c>
      <c r="F56" s="3">
        <v>1</v>
      </c>
    </row>
    <row r="57" spans="1:15" x14ac:dyDescent="0.25">
      <c r="A57" s="3" t="s">
        <v>54</v>
      </c>
      <c r="B57" s="3">
        <v>23</v>
      </c>
      <c r="C57" s="11">
        <f t="shared" si="0"/>
        <v>5.6930693069306933E-2</v>
      </c>
      <c r="D57" s="3">
        <v>18</v>
      </c>
      <c r="E57" s="3">
        <v>4</v>
      </c>
      <c r="F57" s="3">
        <v>1</v>
      </c>
    </row>
    <row r="58" spans="1:15" x14ac:dyDescent="0.25">
      <c r="A58" s="3" t="s">
        <v>55</v>
      </c>
      <c r="B58" s="3">
        <v>23</v>
      </c>
      <c r="C58" s="11">
        <f t="shared" si="0"/>
        <v>5.6930693069306933E-2</v>
      </c>
      <c r="D58" s="3">
        <v>15</v>
      </c>
      <c r="E58" s="3">
        <v>7</v>
      </c>
      <c r="F58" s="3">
        <v>1</v>
      </c>
    </row>
    <row r="59" spans="1:15" x14ac:dyDescent="0.25">
      <c r="A59" s="3" t="s">
        <v>56</v>
      </c>
      <c r="B59" s="3">
        <v>25</v>
      </c>
      <c r="C59" s="11">
        <f t="shared" si="0"/>
        <v>6.1881188118811881E-2</v>
      </c>
      <c r="D59" s="3">
        <v>15</v>
      </c>
      <c r="E59" s="3">
        <v>5</v>
      </c>
      <c r="F59" s="3">
        <v>5</v>
      </c>
    </row>
    <row r="60" spans="1:15" x14ac:dyDescent="0.25">
      <c r="A60" s="3" t="s">
        <v>57</v>
      </c>
      <c r="B60" s="3">
        <v>26</v>
      </c>
      <c r="C60" s="11">
        <f t="shared" si="0"/>
        <v>6.4356435643564358E-2</v>
      </c>
      <c r="D60" s="3">
        <v>19</v>
      </c>
      <c r="E60" s="3">
        <v>4</v>
      </c>
      <c r="F60" s="3">
        <v>3</v>
      </c>
    </row>
    <row r="61" spans="1:15" x14ac:dyDescent="0.25">
      <c r="A61" s="3" t="s">
        <v>58</v>
      </c>
      <c r="B61" s="3">
        <v>29</v>
      </c>
      <c r="C61" s="11">
        <f t="shared" si="0"/>
        <v>7.1782178217821777E-2</v>
      </c>
      <c r="D61" s="3">
        <v>19</v>
      </c>
      <c r="E61" s="3">
        <v>8</v>
      </c>
      <c r="F61" s="3">
        <v>2</v>
      </c>
    </row>
    <row r="62" spans="1:15" x14ac:dyDescent="0.25">
      <c r="A62" s="3" t="s">
        <v>59</v>
      </c>
      <c r="B62" s="3">
        <v>30</v>
      </c>
      <c r="C62" s="11">
        <f t="shared" si="0"/>
        <v>7.4257425742574254E-2</v>
      </c>
      <c r="D62" s="3">
        <v>20</v>
      </c>
      <c r="E62" s="3">
        <v>7</v>
      </c>
      <c r="F62" s="3">
        <v>3</v>
      </c>
    </row>
    <row r="63" spans="1:15" x14ac:dyDescent="0.25">
      <c r="A63" s="3" t="s">
        <v>60</v>
      </c>
      <c r="B63" s="3">
        <v>30</v>
      </c>
      <c r="C63" s="11">
        <f t="shared" si="0"/>
        <v>7.4257425742574254E-2</v>
      </c>
      <c r="D63" s="3">
        <v>22</v>
      </c>
      <c r="E63" s="3">
        <v>5</v>
      </c>
      <c r="F63" s="3">
        <v>3</v>
      </c>
    </row>
    <row r="64" spans="1:15" x14ac:dyDescent="0.25">
      <c r="A64" s="3" t="s">
        <v>61</v>
      </c>
      <c r="B64" s="3">
        <v>34</v>
      </c>
      <c r="C64" s="11">
        <f t="shared" si="0"/>
        <v>8.4158415841584164E-2</v>
      </c>
      <c r="D64" s="3">
        <v>22</v>
      </c>
      <c r="E64" s="3">
        <v>8</v>
      </c>
      <c r="F64" s="3">
        <v>4</v>
      </c>
    </row>
    <row r="65" spans="1:6" x14ac:dyDescent="0.25">
      <c r="A65" s="1" t="s">
        <v>62</v>
      </c>
      <c r="B65" s="3">
        <v>404</v>
      </c>
      <c r="C65" s="11">
        <f t="shared" si="0"/>
        <v>1</v>
      </c>
      <c r="D65" s="3">
        <v>286</v>
      </c>
      <c r="E65" s="3">
        <v>81</v>
      </c>
      <c r="F65" s="3">
        <v>37</v>
      </c>
    </row>
    <row r="66" spans="1:6" x14ac:dyDescent="0.25">
      <c r="A66" s="13"/>
      <c r="C66" s="14"/>
    </row>
    <row r="67" spans="1:6" ht="30" x14ac:dyDescent="0.25">
      <c r="A67" s="15" t="s">
        <v>63</v>
      </c>
      <c r="B67" s="10" t="s">
        <v>64</v>
      </c>
      <c r="C67" s="14"/>
    </row>
    <row r="68" spans="1:6" x14ac:dyDescent="0.25">
      <c r="A68" s="3" t="s">
        <v>39</v>
      </c>
      <c r="B68" s="3">
        <v>3</v>
      </c>
      <c r="C68" s="14"/>
    </row>
    <row r="69" spans="1:6" x14ac:dyDescent="0.25">
      <c r="A69" s="3" t="s">
        <v>40</v>
      </c>
      <c r="B69" s="3">
        <v>3</v>
      </c>
      <c r="C69" s="14"/>
    </row>
    <row r="70" spans="1:6" x14ac:dyDescent="0.25">
      <c r="A70" s="3" t="s">
        <v>41</v>
      </c>
      <c r="B70" s="3">
        <v>2</v>
      </c>
      <c r="C70" s="14"/>
    </row>
    <row r="71" spans="1:6" x14ac:dyDescent="0.25">
      <c r="A71" s="1" t="s">
        <v>38</v>
      </c>
      <c r="B71" s="3">
        <v>3</v>
      </c>
      <c r="C71" s="14"/>
    </row>
    <row r="72" spans="1:6" x14ac:dyDescent="0.25">
      <c r="A72" s="13"/>
      <c r="C72" s="14"/>
    </row>
    <row r="73" spans="1:6" ht="30" x14ac:dyDescent="0.25">
      <c r="A73" s="10" t="s">
        <v>65</v>
      </c>
      <c r="B73" s="10" t="s">
        <v>38</v>
      </c>
      <c r="C73" s="10" t="s">
        <v>12</v>
      </c>
      <c r="D73" s="10" t="s">
        <v>39</v>
      </c>
      <c r="E73" s="10" t="s">
        <v>40</v>
      </c>
      <c r="F73" s="10" t="s">
        <v>41</v>
      </c>
    </row>
    <row r="74" spans="1:6" x14ac:dyDescent="0.25">
      <c r="A74" s="3" t="s">
        <v>66</v>
      </c>
      <c r="B74" s="3">
        <v>2722</v>
      </c>
      <c r="C74" s="11">
        <v>0.13226433430515064</v>
      </c>
      <c r="D74" s="3">
        <v>1696</v>
      </c>
      <c r="E74" s="3">
        <v>987</v>
      </c>
      <c r="F74" s="3">
        <v>39</v>
      </c>
    </row>
    <row r="75" spans="1:6" x14ac:dyDescent="0.25">
      <c r="A75" s="3" t="s">
        <v>67</v>
      </c>
      <c r="B75" s="3">
        <v>5861</v>
      </c>
      <c r="C75" s="11">
        <v>0.28479105928085519</v>
      </c>
      <c r="D75" s="3">
        <v>2618</v>
      </c>
      <c r="E75" s="3">
        <v>2937</v>
      </c>
      <c r="F75" s="3">
        <v>306</v>
      </c>
    </row>
    <row r="76" spans="1:6" x14ac:dyDescent="0.25">
      <c r="A76" s="3" t="s">
        <v>68</v>
      </c>
      <c r="B76" s="3">
        <v>5102</v>
      </c>
      <c r="C76" s="11">
        <v>0.24791059280855199</v>
      </c>
      <c r="D76" s="3">
        <v>2695</v>
      </c>
      <c r="E76" s="3">
        <v>2152</v>
      </c>
      <c r="F76" s="3">
        <v>255</v>
      </c>
    </row>
    <row r="77" spans="1:6" x14ac:dyDescent="0.25">
      <c r="A77" s="3" t="s">
        <v>69</v>
      </c>
      <c r="B77" s="3">
        <v>1336</v>
      </c>
      <c r="C77" s="11">
        <v>6.4917395529640431E-2</v>
      </c>
      <c r="D77" s="3">
        <v>433</v>
      </c>
      <c r="E77" s="3">
        <v>886</v>
      </c>
      <c r="F77" s="3">
        <v>17</v>
      </c>
    </row>
    <row r="78" spans="1:6" x14ac:dyDescent="0.25">
      <c r="A78" s="3" t="s">
        <v>70</v>
      </c>
      <c r="B78" s="3">
        <v>235</v>
      </c>
      <c r="C78" s="11">
        <v>1.141885325558795E-2</v>
      </c>
      <c r="D78" s="3">
        <v>83</v>
      </c>
      <c r="E78" s="3">
        <v>146</v>
      </c>
      <c r="F78" s="3">
        <v>6</v>
      </c>
    </row>
    <row r="79" spans="1:6" x14ac:dyDescent="0.25">
      <c r="A79" s="3" t="s">
        <v>71</v>
      </c>
      <c r="B79" s="3">
        <v>75</v>
      </c>
      <c r="C79" s="11">
        <v>3.6443148688046646E-3</v>
      </c>
      <c r="D79" s="3">
        <v>20</v>
      </c>
      <c r="E79" s="3">
        <v>54</v>
      </c>
      <c r="F79" s="3">
        <v>1</v>
      </c>
    </row>
    <row r="80" spans="1:6" x14ac:dyDescent="0.25">
      <c r="A80" s="3" t="s">
        <v>72</v>
      </c>
      <c r="B80" s="3">
        <v>5249</v>
      </c>
      <c r="C80" s="11">
        <v>0.25505344995140916</v>
      </c>
      <c r="D80" s="3">
        <v>2270</v>
      </c>
      <c r="E80" s="3">
        <v>53</v>
      </c>
      <c r="F80" s="3">
        <v>2926</v>
      </c>
    </row>
    <row r="81" spans="1:14" x14ac:dyDescent="0.25">
      <c r="A81" s="1" t="s">
        <v>62</v>
      </c>
      <c r="B81" s="3">
        <f>SUM(B74:B80)</f>
        <v>20580</v>
      </c>
      <c r="C81" s="11">
        <f>+B81/$B$81</f>
        <v>1</v>
      </c>
      <c r="D81" s="3">
        <f>SUM(D74:D80)</f>
        <v>9815</v>
      </c>
      <c r="E81" s="3">
        <f>SUM(E74:E80)</f>
        <v>7215</v>
      </c>
      <c r="F81" s="3">
        <f>SUM(F74:F80)</f>
        <v>3550</v>
      </c>
    </row>
    <row r="82" spans="1:14" x14ac:dyDescent="0.25">
      <c r="A82" s="13"/>
      <c r="C82" s="14"/>
    </row>
    <row r="83" spans="1:14" ht="30" x14ac:dyDescent="0.25">
      <c r="A83" s="10" t="s">
        <v>73</v>
      </c>
      <c r="B83" s="10" t="s">
        <v>38</v>
      </c>
      <c r="C83" s="10" t="s">
        <v>12</v>
      </c>
      <c r="D83" s="10" t="s">
        <v>39</v>
      </c>
      <c r="E83" s="10" t="s">
        <v>40</v>
      </c>
      <c r="F83" s="10" t="s">
        <v>41</v>
      </c>
    </row>
    <row r="84" spans="1:14" x14ac:dyDescent="0.25">
      <c r="A84" s="3" t="s">
        <v>74</v>
      </c>
      <c r="B84" s="3">
        <v>1064</v>
      </c>
      <c r="C84" s="11">
        <v>2.6351614157915208E-2</v>
      </c>
      <c r="D84" s="3">
        <v>271</v>
      </c>
      <c r="E84" s="3">
        <v>790</v>
      </c>
      <c r="F84" s="3">
        <v>3</v>
      </c>
    </row>
    <row r="85" spans="1:14" x14ac:dyDescent="0.25">
      <c r="A85" s="3" t="s">
        <v>75</v>
      </c>
      <c r="B85" s="3">
        <v>2421</v>
      </c>
      <c r="C85" s="11">
        <v>0.15674834694671333</v>
      </c>
      <c r="D85" s="3">
        <v>1612</v>
      </c>
      <c r="E85" s="3">
        <v>758</v>
      </c>
      <c r="F85" s="3">
        <v>51</v>
      </c>
    </row>
    <row r="86" spans="1:14" x14ac:dyDescent="0.25">
      <c r="A86" s="3" t="s">
        <v>76</v>
      </c>
      <c r="B86" s="3">
        <v>2740</v>
      </c>
      <c r="C86" s="11">
        <v>0.15178918708673667</v>
      </c>
      <c r="D86" s="3">
        <v>1561</v>
      </c>
      <c r="E86" s="3">
        <v>975</v>
      </c>
      <c r="F86" s="3">
        <v>204</v>
      </c>
    </row>
    <row r="87" spans="1:14" x14ac:dyDescent="0.25">
      <c r="A87" s="3" t="s">
        <v>77</v>
      </c>
      <c r="B87" s="3">
        <v>4487</v>
      </c>
      <c r="C87" s="11">
        <v>0.24377674056787244</v>
      </c>
      <c r="D87" s="3">
        <v>2507</v>
      </c>
      <c r="E87" s="3">
        <v>1782</v>
      </c>
      <c r="F87" s="3">
        <v>198</v>
      </c>
    </row>
    <row r="88" spans="1:14" x14ac:dyDescent="0.25">
      <c r="A88" s="3" t="s">
        <v>78</v>
      </c>
      <c r="B88" s="3">
        <v>5260</v>
      </c>
      <c r="C88" s="11">
        <v>0.2555425904317386</v>
      </c>
      <c r="D88" s="3">
        <v>2628</v>
      </c>
      <c r="E88" s="3">
        <v>2402</v>
      </c>
      <c r="F88" s="3">
        <v>230</v>
      </c>
    </row>
    <row r="89" spans="1:14" x14ac:dyDescent="0.25">
      <c r="A89" s="3" t="s">
        <v>79</v>
      </c>
      <c r="B89" s="3">
        <v>3631</v>
      </c>
      <c r="C89" s="11">
        <v>5.921820303383897E-2</v>
      </c>
      <c r="D89" s="3">
        <v>609</v>
      </c>
      <c r="E89" s="3">
        <v>461</v>
      </c>
      <c r="F89" s="3">
        <v>2561</v>
      </c>
    </row>
    <row r="90" spans="1:14" x14ac:dyDescent="0.25">
      <c r="A90" s="5" t="s">
        <v>72</v>
      </c>
      <c r="B90" s="3">
        <v>1338</v>
      </c>
      <c r="C90" s="11">
        <v>0.10657331777518475</v>
      </c>
      <c r="D90" s="3">
        <v>1096</v>
      </c>
      <c r="E90" s="3">
        <v>6</v>
      </c>
      <c r="F90" s="3">
        <v>236</v>
      </c>
    </row>
    <row r="91" spans="1:14" x14ac:dyDescent="0.25">
      <c r="A91" s="1" t="s">
        <v>62</v>
      </c>
      <c r="B91" s="3">
        <v>20941</v>
      </c>
      <c r="C91" s="11">
        <v>1</v>
      </c>
      <c r="D91" s="3">
        <v>10284</v>
      </c>
      <c r="E91" s="3">
        <v>7174</v>
      </c>
      <c r="F91" s="3">
        <v>3483</v>
      </c>
    </row>
    <row r="92" spans="1:14" x14ac:dyDescent="0.25">
      <c r="A92" s="13"/>
      <c r="C92" s="14"/>
    </row>
    <row r="93" spans="1:14" ht="30" x14ac:dyDescent="0.25">
      <c r="A93" s="10" t="s">
        <v>80</v>
      </c>
      <c r="B93" s="10" t="s">
        <v>38</v>
      </c>
      <c r="C93" s="10" t="s">
        <v>12</v>
      </c>
      <c r="D93" s="10" t="s">
        <v>39</v>
      </c>
      <c r="E93" s="10" t="s">
        <v>40</v>
      </c>
      <c r="F93" s="10" t="s">
        <v>41</v>
      </c>
      <c r="K93" s="8"/>
      <c r="L93" s="8"/>
      <c r="M93" s="8"/>
      <c r="N93" s="8"/>
    </row>
    <row r="94" spans="1:14" x14ac:dyDescent="0.25">
      <c r="A94" s="3" t="s">
        <v>81</v>
      </c>
      <c r="B94" s="3">
        <v>8986</v>
      </c>
      <c r="C94" s="11">
        <f>+B94/$B$98</f>
        <v>0.4324766580036577</v>
      </c>
      <c r="D94" s="3">
        <v>4978</v>
      </c>
      <c r="E94" s="3">
        <v>3564</v>
      </c>
      <c r="F94" s="3">
        <v>444</v>
      </c>
      <c r="K94" s="12"/>
      <c r="L94" s="12"/>
      <c r="M94" s="12"/>
      <c r="N94" s="12"/>
    </row>
    <row r="95" spans="1:14" x14ac:dyDescent="0.25">
      <c r="A95" s="3" t="s">
        <v>82</v>
      </c>
      <c r="B95" s="3">
        <v>7364</v>
      </c>
      <c r="C95" s="11">
        <f t="shared" ref="C95:C97" si="1">+B95/$B$98</f>
        <v>0.35441332178265472</v>
      </c>
      <c r="D95" s="3">
        <v>4074</v>
      </c>
      <c r="E95" s="3">
        <v>2947</v>
      </c>
      <c r="F95" s="3">
        <v>343</v>
      </c>
      <c r="K95" s="12"/>
      <c r="L95" s="12"/>
      <c r="M95" s="12"/>
      <c r="N95" s="12"/>
    </row>
    <row r="96" spans="1:14" x14ac:dyDescent="0.25">
      <c r="A96" s="3" t="s">
        <v>83</v>
      </c>
      <c r="B96" s="3">
        <v>313</v>
      </c>
      <c r="C96" s="11">
        <f t="shared" si="1"/>
        <v>1.5064010010588122E-2</v>
      </c>
      <c r="D96" s="3">
        <v>244</v>
      </c>
      <c r="E96" s="3">
        <v>69</v>
      </c>
      <c r="F96" s="3"/>
      <c r="K96" s="12"/>
      <c r="L96" s="12"/>
      <c r="M96" s="12"/>
      <c r="N96" s="12"/>
    </row>
    <row r="97" spans="1:14" x14ac:dyDescent="0.25">
      <c r="A97" s="5" t="s">
        <v>72</v>
      </c>
      <c r="B97" s="3">
        <v>4115</v>
      </c>
      <c r="C97" s="11">
        <f t="shared" si="1"/>
        <v>0.19804601020309942</v>
      </c>
      <c r="D97" s="3">
        <v>684</v>
      </c>
      <c r="E97" s="3">
        <v>645</v>
      </c>
      <c r="F97" s="3">
        <v>2786</v>
      </c>
      <c r="K97" s="12"/>
      <c r="L97" s="12"/>
      <c r="M97" s="12"/>
      <c r="N97" s="12"/>
    </row>
    <row r="98" spans="1:14" x14ac:dyDescent="0.25">
      <c r="A98" s="1" t="s">
        <v>62</v>
      </c>
      <c r="B98" s="3">
        <f>SUM(B94:B97)</f>
        <v>20778</v>
      </c>
      <c r="C98" s="11">
        <f>SUM(C94:C97)</f>
        <v>1</v>
      </c>
      <c r="D98" s="3">
        <f t="shared" ref="D98:F98" si="2">SUM(D94:D97)</f>
        <v>9980</v>
      </c>
      <c r="E98" s="3">
        <f t="shared" si="2"/>
        <v>7225</v>
      </c>
      <c r="F98" s="3">
        <f t="shared" si="2"/>
        <v>3573</v>
      </c>
    </row>
    <row r="99" spans="1:14" x14ac:dyDescent="0.25">
      <c r="A99" s="13"/>
      <c r="C99" s="14"/>
    </row>
    <row r="100" spans="1:14" ht="30" x14ac:dyDescent="0.25">
      <c r="A100" s="10" t="s">
        <v>84</v>
      </c>
      <c r="B100" s="10" t="s">
        <v>38</v>
      </c>
      <c r="C100" s="10" t="s">
        <v>12</v>
      </c>
      <c r="D100" s="10" t="s">
        <v>39</v>
      </c>
      <c r="E100" s="10" t="s">
        <v>40</v>
      </c>
      <c r="F100" s="10" t="s">
        <v>41</v>
      </c>
    </row>
    <row r="101" spans="1:14" x14ac:dyDescent="0.25">
      <c r="A101" s="3" t="s">
        <v>85</v>
      </c>
      <c r="B101" s="3">
        <v>8195</v>
      </c>
      <c r="C101" s="11">
        <f>+B101/$B$105</f>
        <v>0.4032575533904143</v>
      </c>
      <c r="D101" s="3">
        <v>4598</v>
      </c>
      <c r="E101" s="3">
        <v>3149</v>
      </c>
      <c r="F101" s="3">
        <v>448</v>
      </c>
    </row>
    <row r="102" spans="1:14" x14ac:dyDescent="0.25">
      <c r="A102" s="3" t="s">
        <v>86</v>
      </c>
      <c r="B102" s="3">
        <v>7015</v>
      </c>
      <c r="C102" s="11">
        <f t="shared" ref="C102:C105" si="3">+B102/$B$105</f>
        <v>0.34519240232260606</v>
      </c>
      <c r="D102" s="3">
        <v>3972</v>
      </c>
      <c r="E102" s="3">
        <v>2737</v>
      </c>
      <c r="F102" s="3">
        <v>306</v>
      </c>
    </row>
    <row r="103" spans="1:14" x14ac:dyDescent="0.25">
      <c r="A103" s="3" t="s">
        <v>87</v>
      </c>
      <c r="B103" s="3">
        <v>183</v>
      </c>
      <c r="C103" s="11">
        <f t="shared" si="3"/>
        <v>9.0050191910245048E-3</v>
      </c>
      <c r="D103" s="3">
        <v>65</v>
      </c>
      <c r="E103" s="3">
        <v>102</v>
      </c>
      <c r="F103" s="3">
        <v>16</v>
      </c>
    </row>
    <row r="104" spans="1:14" x14ac:dyDescent="0.25">
      <c r="A104" s="3" t="s">
        <v>72</v>
      </c>
      <c r="B104" s="3">
        <v>4929</v>
      </c>
      <c r="C104" s="11">
        <f t="shared" si="3"/>
        <v>0.24254502509595513</v>
      </c>
      <c r="D104" s="3">
        <v>1218</v>
      </c>
      <c r="E104" s="3">
        <v>925</v>
      </c>
      <c r="F104" s="3">
        <v>2786</v>
      </c>
    </row>
    <row r="105" spans="1:14" x14ac:dyDescent="0.25">
      <c r="A105" s="1" t="s">
        <v>62</v>
      </c>
      <c r="B105" s="3">
        <f>SUM(B101:B104)</f>
        <v>20322</v>
      </c>
      <c r="C105" s="11">
        <f t="shared" si="3"/>
        <v>1</v>
      </c>
      <c r="D105" s="3">
        <f t="shared" ref="D105:F105" si="4">SUM(D101:D104)</f>
        <v>9853</v>
      </c>
      <c r="E105" s="3">
        <f t="shared" si="4"/>
        <v>6913</v>
      </c>
      <c r="F105" s="3">
        <f t="shared" si="4"/>
        <v>3556</v>
      </c>
    </row>
    <row r="106" spans="1:14" x14ac:dyDescent="0.25">
      <c r="A106" s="13"/>
      <c r="C106" s="14"/>
    </row>
    <row r="107" spans="1:14" ht="30" x14ac:dyDescent="0.25">
      <c r="A107" s="10" t="s">
        <v>88</v>
      </c>
      <c r="B107" s="10" t="s">
        <v>38</v>
      </c>
      <c r="C107" s="10" t="s">
        <v>12</v>
      </c>
      <c r="D107" s="10" t="s">
        <v>39</v>
      </c>
      <c r="E107" s="10" t="s">
        <v>40</v>
      </c>
      <c r="F107" s="10" t="s">
        <v>41</v>
      </c>
    </row>
    <row r="108" spans="1:14" x14ac:dyDescent="0.25">
      <c r="A108" s="3" t="s">
        <v>89</v>
      </c>
      <c r="B108" s="3">
        <v>10575</v>
      </c>
      <c r="C108" s="11">
        <f>+B108/$B$113</f>
        <v>0.56363927086664534</v>
      </c>
      <c r="D108" s="3">
        <v>6066</v>
      </c>
      <c r="E108" s="3">
        <v>3916</v>
      </c>
      <c r="F108" s="3">
        <v>593</v>
      </c>
    </row>
    <row r="109" spans="1:14" x14ac:dyDescent="0.25">
      <c r="A109" s="3" t="s">
        <v>90</v>
      </c>
      <c r="B109" s="3">
        <v>681</v>
      </c>
      <c r="C109" s="11">
        <f t="shared" ref="C109:C113" si="5">+B109/$B$113</f>
        <v>3.6296770067157022E-2</v>
      </c>
      <c r="D109" s="3">
        <v>193</v>
      </c>
      <c r="E109" s="3">
        <v>456</v>
      </c>
      <c r="F109" s="3">
        <v>32</v>
      </c>
    </row>
    <row r="110" spans="1:14" x14ac:dyDescent="0.25">
      <c r="A110" s="3" t="s">
        <v>91</v>
      </c>
      <c r="B110" s="3">
        <v>269</v>
      </c>
      <c r="C110" s="11">
        <f t="shared" si="5"/>
        <v>1.4337490672636179E-2</v>
      </c>
      <c r="D110" s="3">
        <v>129</v>
      </c>
      <c r="E110" s="3">
        <v>135</v>
      </c>
      <c r="F110" s="3">
        <v>5</v>
      </c>
    </row>
    <row r="111" spans="1:14" x14ac:dyDescent="0.25">
      <c r="A111" s="3" t="s">
        <v>92</v>
      </c>
      <c r="B111" s="3">
        <v>375</v>
      </c>
      <c r="C111" s="11">
        <f t="shared" si="5"/>
        <v>1.9987208186760475E-2</v>
      </c>
      <c r="D111" s="3">
        <v>203</v>
      </c>
      <c r="E111" s="3">
        <v>153</v>
      </c>
      <c r="F111" s="3">
        <v>19</v>
      </c>
    </row>
    <row r="112" spans="1:14" x14ac:dyDescent="0.25">
      <c r="A112" s="3" t="s">
        <v>72</v>
      </c>
      <c r="B112" s="3">
        <v>6862</v>
      </c>
      <c r="C112" s="11">
        <f t="shared" si="5"/>
        <v>0.36573926020680098</v>
      </c>
      <c r="D112" s="3">
        <v>2190</v>
      </c>
      <c r="E112" s="3">
        <v>1767</v>
      </c>
      <c r="F112" s="3">
        <v>2905</v>
      </c>
    </row>
    <row r="113" spans="1:6" x14ac:dyDescent="0.25">
      <c r="A113" s="1" t="s">
        <v>62</v>
      </c>
      <c r="B113" s="3">
        <f>SUM(B108:B112)</f>
        <v>18762</v>
      </c>
      <c r="C113" s="11">
        <f t="shared" si="5"/>
        <v>1</v>
      </c>
      <c r="D113" s="3">
        <f t="shared" ref="D113:F113" si="6">SUM(D108:D112)</f>
        <v>8781</v>
      </c>
      <c r="E113" s="3">
        <f t="shared" si="6"/>
        <v>6427</v>
      </c>
      <c r="F113" s="3">
        <f t="shared" si="6"/>
        <v>3554</v>
      </c>
    </row>
    <row r="114" spans="1:6" x14ac:dyDescent="0.25">
      <c r="A114" s="9"/>
    </row>
    <row r="115" spans="1:6" ht="30" x14ac:dyDescent="0.25">
      <c r="A115" s="10" t="s">
        <v>93</v>
      </c>
      <c r="B115" s="10" t="s">
        <v>38</v>
      </c>
      <c r="C115" s="10" t="s">
        <v>12</v>
      </c>
      <c r="D115" s="10" t="s">
        <v>39</v>
      </c>
      <c r="E115" s="10" t="s">
        <v>40</v>
      </c>
      <c r="F115" s="10" t="s">
        <v>41</v>
      </c>
    </row>
    <row r="116" spans="1:6" x14ac:dyDescent="0.25">
      <c r="A116" s="3" t="s">
        <v>94</v>
      </c>
      <c r="B116" s="3">
        <v>40</v>
      </c>
      <c r="C116" s="11">
        <v>2.2863675335810232E-3</v>
      </c>
      <c r="D116" s="3">
        <v>18</v>
      </c>
      <c r="E116" s="3">
        <v>20</v>
      </c>
      <c r="F116" s="3">
        <v>2</v>
      </c>
    </row>
    <row r="117" spans="1:6" x14ac:dyDescent="0.25">
      <c r="A117" s="3" t="s">
        <v>95</v>
      </c>
      <c r="B117" s="3">
        <v>241</v>
      </c>
      <c r="C117" s="11">
        <v>1.3775364389825665E-2</v>
      </c>
      <c r="D117" s="3">
        <v>120</v>
      </c>
      <c r="E117" s="3">
        <v>117</v>
      </c>
      <c r="F117" s="3">
        <v>4</v>
      </c>
    </row>
    <row r="118" spans="1:6" x14ac:dyDescent="0.25">
      <c r="A118" s="3" t="s">
        <v>96</v>
      </c>
      <c r="B118" s="3">
        <v>360</v>
      </c>
      <c r="C118" s="11">
        <v>2.057730780222921E-2</v>
      </c>
      <c r="D118" s="3">
        <v>134</v>
      </c>
      <c r="E118" s="3">
        <v>226</v>
      </c>
      <c r="F118" s="3"/>
    </row>
    <row r="119" spans="1:6" x14ac:dyDescent="0.25">
      <c r="A119" s="3" t="s">
        <v>72</v>
      </c>
      <c r="B119" s="3">
        <v>3977</v>
      </c>
      <c r="C119" s="11">
        <v>0.22732209202629322</v>
      </c>
      <c r="D119" s="3">
        <v>2845</v>
      </c>
      <c r="E119" s="3">
        <v>1084</v>
      </c>
      <c r="F119" s="3">
        <v>48</v>
      </c>
    </row>
    <row r="120" spans="1:6" x14ac:dyDescent="0.25">
      <c r="A120" s="3" t="s">
        <v>97</v>
      </c>
      <c r="B120" s="3">
        <v>6430</v>
      </c>
      <c r="C120" s="11">
        <v>0.36753358102314948</v>
      </c>
      <c r="D120" s="3">
        <v>3972</v>
      </c>
      <c r="E120" s="3">
        <v>1736</v>
      </c>
      <c r="F120" s="3">
        <v>722</v>
      </c>
    </row>
    <row r="121" spans="1:6" x14ac:dyDescent="0.25">
      <c r="A121" s="3" t="s">
        <v>98</v>
      </c>
      <c r="B121" s="3">
        <v>6447</v>
      </c>
      <c r="C121" s="11">
        <v>0.36850528722492143</v>
      </c>
      <c r="D121" s="3">
        <v>1344</v>
      </c>
      <c r="E121" s="3">
        <v>2306</v>
      </c>
      <c r="F121" s="3">
        <v>2797</v>
      </c>
    </row>
    <row r="122" spans="1:6" x14ac:dyDescent="0.25">
      <c r="A122" s="3" t="s">
        <v>99</v>
      </c>
      <c r="B122" s="3">
        <v>0</v>
      </c>
      <c r="C122" s="11">
        <v>0</v>
      </c>
      <c r="D122" s="3">
        <v>0</v>
      </c>
      <c r="E122" s="3">
        <v>0</v>
      </c>
      <c r="F122" s="3">
        <v>0</v>
      </c>
    </row>
    <row r="123" spans="1:6" x14ac:dyDescent="0.25">
      <c r="A123" s="1" t="s">
        <v>62</v>
      </c>
      <c r="B123" s="3">
        <v>17495</v>
      </c>
      <c r="C123" s="11">
        <v>1</v>
      </c>
      <c r="D123" s="3">
        <v>8433</v>
      </c>
      <c r="E123" s="3">
        <v>5489</v>
      </c>
      <c r="F123" s="3">
        <v>3573</v>
      </c>
    </row>
    <row r="124" spans="1:6" x14ac:dyDescent="0.25">
      <c r="A124" s="13"/>
      <c r="C124" s="14"/>
    </row>
    <row r="125" spans="1:6" ht="30" x14ac:dyDescent="0.25">
      <c r="A125" s="10" t="s">
        <v>100</v>
      </c>
      <c r="B125" s="10" t="s">
        <v>38</v>
      </c>
      <c r="C125" s="10" t="s">
        <v>12</v>
      </c>
      <c r="D125" s="10" t="s">
        <v>39</v>
      </c>
      <c r="E125" s="10" t="s">
        <v>40</v>
      </c>
      <c r="F125" s="10" t="s">
        <v>41</v>
      </c>
    </row>
    <row r="126" spans="1:6" x14ac:dyDescent="0.25">
      <c r="A126" s="3" t="s">
        <v>101</v>
      </c>
      <c r="B126" s="3">
        <v>5</v>
      </c>
      <c r="C126" s="11">
        <v>3.8200015280006114E-4</v>
      </c>
      <c r="D126" s="3">
        <v>1</v>
      </c>
      <c r="E126" s="3">
        <v>3</v>
      </c>
      <c r="F126" s="3">
        <v>1</v>
      </c>
    </row>
    <row r="127" spans="1:6" x14ac:dyDescent="0.25">
      <c r="A127" s="3" t="s">
        <v>102</v>
      </c>
      <c r="B127" s="3">
        <v>33</v>
      </c>
      <c r="C127" s="11">
        <v>2.5212010084804033E-3</v>
      </c>
      <c r="D127" s="3">
        <v>33</v>
      </c>
      <c r="E127" s="3"/>
      <c r="F127" s="3"/>
    </row>
    <row r="128" spans="1:6" x14ac:dyDescent="0.25">
      <c r="A128" s="3" t="s">
        <v>103</v>
      </c>
      <c r="B128" s="3">
        <v>47</v>
      </c>
      <c r="C128" s="11">
        <v>3.5908014363205745E-3</v>
      </c>
      <c r="D128" s="3">
        <v>45</v>
      </c>
      <c r="E128" s="3">
        <v>2</v>
      </c>
      <c r="F128" s="3"/>
    </row>
    <row r="129" spans="1:18" x14ac:dyDescent="0.25">
      <c r="A129" s="3" t="s">
        <v>104</v>
      </c>
      <c r="B129" s="3">
        <v>78</v>
      </c>
      <c r="C129" s="11">
        <v>5.9592023836809536E-3</v>
      </c>
      <c r="D129" s="3">
        <v>17</v>
      </c>
      <c r="E129" s="3"/>
      <c r="F129" s="3">
        <v>61</v>
      </c>
    </row>
    <row r="130" spans="1:18" x14ac:dyDescent="0.25">
      <c r="A130" s="3" t="s">
        <v>105</v>
      </c>
      <c r="B130" s="3">
        <v>167</v>
      </c>
      <c r="C130" s="11">
        <v>1.2758805103522041E-2</v>
      </c>
      <c r="D130" s="3">
        <v>118</v>
      </c>
      <c r="E130" s="3">
        <v>48</v>
      </c>
      <c r="F130" s="3">
        <v>1</v>
      </c>
    </row>
    <row r="131" spans="1:18" x14ac:dyDescent="0.25">
      <c r="A131" s="3" t="s">
        <v>106</v>
      </c>
      <c r="B131" s="3">
        <v>320</v>
      </c>
      <c r="C131" s="11">
        <v>2.4448009779203913E-2</v>
      </c>
      <c r="D131" s="3">
        <v>203</v>
      </c>
      <c r="E131" s="3">
        <v>103</v>
      </c>
      <c r="F131" s="3">
        <v>14</v>
      </c>
    </row>
    <row r="132" spans="1:18" x14ac:dyDescent="0.25">
      <c r="A132" s="3" t="s">
        <v>107</v>
      </c>
      <c r="B132" s="3">
        <v>775</v>
      </c>
      <c r="C132" s="11">
        <v>5.9210023684009475E-2</v>
      </c>
      <c r="D132" s="3">
        <v>287</v>
      </c>
      <c r="E132" s="3">
        <v>212</v>
      </c>
      <c r="F132" s="3">
        <v>276</v>
      </c>
    </row>
    <row r="133" spans="1:18" x14ac:dyDescent="0.25">
      <c r="A133" s="3" t="s">
        <v>108</v>
      </c>
      <c r="B133" s="3">
        <v>833</v>
      </c>
      <c r="C133" s="11">
        <v>6.3641225456490189E-2</v>
      </c>
      <c r="D133" s="3">
        <v>718</v>
      </c>
      <c r="E133" s="3">
        <v>57</v>
      </c>
      <c r="F133" s="3">
        <v>58</v>
      </c>
    </row>
    <row r="134" spans="1:18" x14ac:dyDescent="0.25">
      <c r="A134" s="3" t="s">
        <v>109</v>
      </c>
      <c r="B134" s="3">
        <v>895</v>
      </c>
      <c r="C134" s="11">
        <v>6.8378027351210943E-2</v>
      </c>
      <c r="D134" s="3">
        <v>196</v>
      </c>
      <c r="E134" s="3">
        <v>680</v>
      </c>
      <c r="F134" s="3">
        <v>19</v>
      </c>
    </row>
    <row r="135" spans="1:18" x14ac:dyDescent="0.25">
      <c r="A135" s="3" t="s">
        <v>72</v>
      </c>
      <c r="B135" s="3">
        <v>9936</v>
      </c>
      <c r="C135" s="11">
        <v>0.75911070364428146</v>
      </c>
      <c r="D135" s="3">
        <v>4310</v>
      </c>
      <c r="E135" s="3">
        <v>2782</v>
      </c>
      <c r="F135" s="3">
        <v>2844</v>
      </c>
    </row>
    <row r="136" spans="1:18" x14ac:dyDescent="0.25">
      <c r="A136" s="1" t="s">
        <v>62</v>
      </c>
      <c r="B136" s="3">
        <v>13089</v>
      </c>
      <c r="C136" s="11">
        <v>1</v>
      </c>
      <c r="D136" s="3">
        <v>5928</v>
      </c>
      <c r="E136" s="3">
        <v>3887</v>
      </c>
      <c r="F136" s="3">
        <v>3274</v>
      </c>
      <c r="J136" s="12"/>
      <c r="K136" s="12"/>
      <c r="L136" s="12"/>
      <c r="M136" s="12"/>
    </row>
    <row r="137" spans="1:18" x14ac:dyDescent="0.25">
      <c r="A137" s="9"/>
      <c r="J137" s="12"/>
      <c r="K137" s="12"/>
      <c r="L137" s="12"/>
      <c r="M137" s="12"/>
    </row>
    <row r="138" spans="1:18" ht="60" x14ac:dyDescent="0.25">
      <c r="A138" s="10" t="s">
        <v>110</v>
      </c>
      <c r="B138" s="10" t="s">
        <v>111</v>
      </c>
      <c r="C138" s="10" t="s">
        <v>112</v>
      </c>
      <c r="D138" s="10" t="s">
        <v>113</v>
      </c>
      <c r="J138" s="12"/>
      <c r="K138" s="12"/>
      <c r="L138" s="12"/>
      <c r="M138" s="12"/>
    </row>
    <row r="139" spans="1:18" x14ac:dyDescent="0.25">
      <c r="A139" s="3" t="s">
        <v>39</v>
      </c>
      <c r="B139" s="3">
        <v>543</v>
      </c>
      <c r="C139" s="3">
        <v>86</v>
      </c>
      <c r="D139" s="3">
        <f>ROUND(B139/C139,0)</f>
        <v>6</v>
      </c>
      <c r="J139" s="12"/>
      <c r="K139" s="12"/>
      <c r="L139" s="12"/>
      <c r="M139" s="12"/>
      <c r="R139" s="16" t="s">
        <v>114</v>
      </c>
    </row>
    <row r="140" spans="1:18" x14ac:dyDescent="0.25">
      <c r="A140" s="3" t="s">
        <v>40</v>
      </c>
      <c r="B140" s="3">
        <v>313</v>
      </c>
      <c r="C140" s="3">
        <v>31</v>
      </c>
      <c r="D140" s="3">
        <f t="shared" ref="D140:D142" si="7">ROUND(B140/C140,0)</f>
        <v>10</v>
      </c>
      <c r="J140" s="12"/>
      <c r="K140" s="12"/>
      <c r="L140" s="12"/>
      <c r="M140" s="12"/>
    </row>
    <row r="141" spans="1:18" x14ac:dyDescent="0.25">
      <c r="A141" s="3" t="s">
        <v>41</v>
      </c>
      <c r="B141" s="3">
        <v>66</v>
      </c>
      <c r="C141" s="3">
        <v>20</v>
      </c>
      <c r="D141" s="3">
        <f t="shared" si="7"/>
        <v>3</v>
      </c>
      <c r="J141" s="12"/>
      <c r="K141" s="12"/>
      <c r="L141" s="12"/>
      <c r="M141" s="12"/>
    </row>
    <row r="142" spans="1:18" x14ac:dyDescent="0.25">
      <c r="A142" s="1" t="s">
        <v>38</v>
      </c>
      <c r="B142" s="3">
        <v>922</v>
      </c>
      <c r="C142" s="3">
        <v>137</v>
      </c>
      <c r="D142" s="3">
        <f t="shared" si="7"/>
        <v>7</v>
      </c>
      <c r="J142" s="12"/>
      <c r="K142" s="12"/>
      <c r="L142" s="12"/>
      <c r="M142" s="12"/>
    </row>
    <row r="143" spans="1:18" x14ac:dyDescent="0.25">
      <c r="A143" s="9"/>
      <c r="J143" s="12"/>
      <c r="K143" s="12"/>
      <c r="L143" s="12"/>
      <c r="M143" s="12"/>
    </row>
    <row r="144" spans="1:18" ht="45" x14ac:dyDescent="0.25">
      <c r="A144" s="10" t="s">
        <v>115</v>
      </c>
      <c r="B144" s="10" t="s">
        <v>116</v>
      </c>
      <c r="C144" s="10" t="s">
        <v>112</v>
      </c>
      <c r="D144" s="10" t="s">
        <v>113</v>
      </c>
      <c r="J144" s="12"/>
      <c r="K144" s="12"/>
      <c r="L144" s="12"/>
      <c r="M144" s="12"/>
    </row>
    <row r="145" spans="1:18" x14ac:dyDescent="0.25">
      <c r="A145" s="3" t="s">
        <v>39</v>
      </c>
      <c r="B145" s="3">
        <v>484</v>
      </c>
      <c r="C145" s="3">
        <v>86</v>
      </c>
      <c r="D145" s="3">
        <f t="shared" ref="D145:D148" si="8">ROUND(B145/C145,0)</f>
        <v>6</v>
      </c>
      <c r="J145" s="12"/>
      <c r="K145" s="12"/>
      <c r="L145" s="12"/>
      <c r="M145" s="12"/>
    </row>
    <row r="146" spans="1:18" x14ac:dyDescent="0.25">
      <c r="A146" s="3" t="s">
        <v>40</v>
      </c>
      <c r="B146" s="3">
        <v>174</v>
      </c>
      <c r="C146" s="3">
        <v>31</v>
      </c>
      <c r="D146" s="3">
        <f t="shared" si="8"/>
        <v>6</v>
      </c>
      <c r="J146" s="12"/>
      <c r="K146" s="12"/>
      <c r="L146" s="12"/>
      <c r="M146" s="12"/>
    </row>
    <row r="147" spans="1:18" x14ac:dyDescent="0.25">
      <c r="A147" s="3" t="s">
        <v>41</v>
      </c>
      <c r="B147" s="3">
        <v>36</v>
      </c>
      <c r="C147" s="3">
        <v>20</v>
      </c>
      <c r="D147" s="3">
        <f t="shared" si="8"/>
        <v>2</v>
      </c>
      <c r="J147" s="12"/>
      <c r="K147" s="12"/>
      <c r="L147" s="12"/>
      <c r="M147" s="12"/>
    </row>
    <row r="148" spans="1:18" x14ac:dyDescent="0.25">
      <c r="A148" s="1" t="s">
        <v>38</v>
      </c>
      <c r="B148" s="3">
        <v>694</v>
      </c>
      <c r="C148" s="3">
        <v>137</v>
      </c>
      <c r="D148" s="3">
        <f t="shared" si="8"/>
        <v>5</v>
      </c>
      <c r="J148" s="12"/>
      <c r="K148" s="12"/>
      <c r="L148" s="12"/>
      <c r="M148" s="12"/>
    </row>
    <row r="149" spans="1:18" x14ac:dyDescent="0.25">
      <c r="A149" s="13"/>
      <c r="J149" s="12"/>
      <c r="K149" s="12"/>
      <c r="L149" s="12"/>
      <c r="M149" s="12"/>
    </row>
    <row r="150" spans="1:18" ht="30" x14ac:dyDescent="0.25">
      <c r="A150" s="10" t="s">
        <v>117</v>
      </c>
      <c r="B150" s="10" t="s">
        <v>118</v>
      </c>
      <c r="C150" s="10" t="s">
        <v>119</v>
      </c>
      <c r="J150" s="12"/>
      <c r="K150" s="12"/>
      <c r="L150" s="12"/>
      <c r="M150" s="12"/>
      <c r="R150" s="16" t="s">
        <v>120</v>
      </c>
    </row>
    <row r="151" spans="1:18" x14ac:dyDescent="0.25">
      <c r="A151" s="3" t="s">
        <v>39</v>
      </c>
      <c r="B151" s="17">
        <v>104.19767441860465</v>
      </c>
      <c r="C151" s="17">
        <f>+B151/30</f>
        <v>3.4732558139534881</v>
      </c>
      <c r="J151" s="12"/>
      <c r="K151" s="12"/>
      <c r="L151" s="12"/>
      <c r="M151" s="12"/>
    </row>
    <row r="152" spans="1:18" x14ac:dyDescent="0.25">
      <c r="A152" s="3" t="s">
        <v>40</v>
      </c>
      <c r="B152" s="17">
        <v>104.87096774193549</v>
      </c>
      <c r="C152" s="17">
        <f t="shared" ref="C152:C154" si="9">+B152/30</f>
        <v>3.4956989247311827</v>
      </c>
      <c r="J152" s="12"/>
      <c r="K152" s="12"/>
      <c r="L152" s="12"/>
      <c r="M152" s="12"/>
    </row>
    <row r="153" spans="1:18" x14ac:dyDescent="0.25">
      <c r="A153" s="3" t="s">
        <v>41</v>
      </c>
      <c r="B153" s="17">
        <v>95.9</v>
      </c>
      <c r="C153" s="17">
        <f t="shared" si="9"/>
        <v>3.1966666666666668</v>
      </c>
      <c r="J153" s="12"/>
      <c r="K153" s="12"/>
      <c r="L153" s="12"/>
      <c r="M153" s="12"/>
    </row>
    <row r="154" spans="1:18" x14ac:dyDescent="0.25">
      <c r="A154" s="1" t="s">
        <v>38</v>
      </c>
      <c r="B154" s="17">
        <v>103.13868613138686</v>
      </c>
      <c r="C154" s="17">
        <f t="shared" si="9"/>
        <v>3.437956204379562</v>
      </c>
      <c r="J154" s="12"/>
      <c r="K154" s="12"/>
      <c r="L154" s="12"/>
      <c r="M154" s="12"/>
    </row>
    <row r="155" spans="1:18" x14ac:dyDescent="0.25">
      <c r="A155" s="9"/>
      <c r="J155" s="12"/>
      <c r="K155" s="12"/>
      <c r="L155" s="12"/>
      <c r="M155" s="12"/>
    </row>
    <row r="156" spans="1:18" ht="30" x14ac:dyDescent="0.25">
      <c r="A156" s="10" t="s">
        <v>121</v>
      </c>
      <c r="B156" s="10" t="s">
        <v>122</v>
      </c>
      <c r="J156" s="12"/>
      <c r="K156" s="12"/>
      <c r="L156" s="12"/>
      <c r="M156" s="12"/>
    </row>
    <row r="157" spans="1:18" x14ac:dyDescent="0.25">
      <c r="A157" s="3" t="s">
        <v>39</v>
      </c>
      <c r="B157" s="18">
        <v>482209</v>
      </c>
      <c r="J157" s="12"/>
      <c r="K157" s="12"/>
      <c r="L157" s="12"/>
      <c r="M157" s="12"/>
    </row>
    <row r="158" spans="1:18" x14ac:dyDescent="0.25">
      <c r="A158" s="3" t="s">
        <v>40</v>
      </c>
      <c r="B158" s="18">
        <v>432032</v>
      </c>
      <c r="J158" s="12"/>
      <c r="K158" s="12"/>
      <c r="L158" s="12"/>
      <c r="M158" s="12"/>
    </row>
    <row r="159" spans="1:18" x14ac:dyDescent="0.25">
      <c r="A159" s="3" t="s">
        <v>41</v>
      </c>
      <c r="B159" s="18">
        <v>317150</v>
      </c>
      <c r="J159" s="12"/>
      <c r="K159" s="12"/>
      <c r="L159" s="12"/>
      <c r="M159" s="12"/>
    </row>
    <row r="160" spans="1:18" x14ac:dyDescent="0.25">
      <c r="A160" s="1" t="s">
        <v>38</v>
      </c>
      <c r="B160" s="18">
        <v>446759</v>
      </c>
    </row>
    <row r="162" spans="1:2" ht="75" x14ac:dyDescent="0.25">
      <c r="A162" s="10" t="s">
        <v>123</v>
      </c>
      <c r="B162" s="10" t="s">
        <v>124</v>
      </c>
    </row>
    <row r="163" spans="1:2" x14ac:dyDescent="0.25">
      <c r="A163" s="3" t="s">
        <v>24</v>
      </c>
      <c r="B163" s="18">
        <v>942000</v>
      </c>
    </row>
    <row r="164" spans="1:2" x14ac:dyDescent="0.25">
      <c r="A164" s="3" t="s">
        <v>26</v>
      </c>
      <c r="B164" s="18">
        <v>464598</v>
      </c>
    </row>
    <row r="165" spans="1:2" x14ac:dyDescent="0.25">
      <c r="A165" s="3" t="s">
        <v>25</v>
      </c>
      <c r="B165" s="18">
        <v>142533</v>
      </c>
    </row>
    <row r="166" spans="1:2" x14ac:dyDescent="0.25">
      <c r="A166" s="3" t="s">
        <v>38</v>
      </c>
      <c r="B166" s="18">
        <v>446759</v>
      </c>
    </row>
    <row r="168" spans="1:2" ht="75" x14ac:dyDescent="0.25">
      <c r="A168" s="10" t="s">
        <v>125</v>
      </c>
      <c r="B168" s="10" t="s">
        <v>124</v>
      </c>
    </row>
    <row r="169" spans="1:2" x14ac:dyDescent="0.25">
      <c r="A169" s="3" t="s">
        <v>21</v>
      </c>
      <c r="B169" s="18">
        <v>376537</v>
      </c>
    </row>
    <row r="170" spans="1:2" x14ac:dyDescent="0.25">
      <c r="A170" s="3" t="s">
        <v>22</v>
      </c>
      <c r="B170" s="18">
        <v>562167</v>
      </c>
    </row>
    <row r="171" spans="1:2" x14ac:dyDescent="0.25">
      <c r="A171" s="3" t="s">
        <v>19</v>
      </c>
      <c r="B171" s="18">
        <v>409926</v>
      </c>
    </row>
    <row r="172" spans="1:2" x14ac:dyDescent="0.25">
      <c r="A172" s="3" t="s">
        <v>20</v>
      </c>
      <c r="B172" s="18">
        <v>489955</v>
      </c>
    </row>
    <row r="173" spans="1:2" x14ac:dyDescent="0.25">
      <c r="A173" s="3" t="s">
        <v>18</v>
      </c>
      <c r="B173" s="18">
        <v>955250</v>
      </c>
    </row>
    <row r="174" spans="1:2" x14ac:dyDescent="0.25">
      <c r="A174" s="3" t="s">
        <v>17</v>
      </c>
      <c r="B174" s="18">
        <v>423833</v>
      </c>
    </row>
    <row r="175" spans="1:2" x14ac:dyDescent="0.25">
      <c r="A175" s="3" t="s">
        <v>38</v>
      </c>
      <c r="B175" s="18">
        <v>446759</v>
      </c>
    </row>
    <row r="177" spans="1:2" ht="75" x14ac:dyDescent="0.25">
      <c r="A177" s="10" t="s">
        <v>126</v>
      </c>
      <c r="B177" s="10" t="s">
        <v>124</v>
      </c>
    </row>
    <row r="178" spans="1:2" x14ac:dyDescent="0.25">
      <c r="A178" s="3" t="s">
        <v>31</v>
      </c>
      <c r="B178" s="18">
        <v>184000</v>
      </c>
    </row>
    <row r="179" spans="1:2" x14ac:dyDescent="0.25">
      <c r="A179" s="3" t="s">
        <v>33</v>
      </c>
      <c r="B179" s="18">
        <v>157857</v>
      </c>
    </row>
    <row r="180" spans="1:2" x14ac:dyDescent="0.25">
      <c r="A180" s="3" t="s">
        <v>28</v>
      </c>
      <c r="B180" s="18">
        <v>270500</v>
      </c>
    </row>
    <row r="181" spans="1:2" x14ac:dyDescent="0.25">
      <c r="A181" s="3" t="s">
        <v>32</v>
      </c>
      <c r="B181" s="18">
        <v>192500</v>
      </c>
    </row>
    <row r="182" spans="1:2" x14ac:dyDescent="0.25">
      <c r="A182" s="3" t="s">
        <v>30</v>
      </c>
      <c r="B182" s="18">
        <v>178667</v>
      </c>
    </row>
    <row r="183" spans="1:2" x14ac:dyDescent="0.25">
      <c r="A183" s="3" t="s">
        <v>29</v>
      </c>
      <c r="B183" s="18">
        <v>438500</v>
      </c>
    </row>
    <row r="184" spans="1:2" x14ac:dyDescent="0.25">
      <c r="A184" s="3" t="s">
        <v>36</v>
      </c>
      <c r="B184" s="18">
        <v>459694</v>
      </c>
    </row>
    <row r="185" spans="1:2" x14ac:dyDescent="0.25">
      <c r="A185" s="3" t="s">
        <v>34</v>
      </c>
      <c r="B185" s="18">
        <v>398452</v>
      </c>
    </row>
    <row r="186" spans="1:2" x14ac:dyDescent="0.25">
      <c r="A186" s="3" t="s">
        <v>35</v>
      </c>
      <c r="B186" s="18">
        <v>859083</v>
      </c>
    </row>
    <row r="187" spans="1:2" x14ac:dyDescent="0.25">
      <c r="A187" s="3" t="s">
        <v>38</v>
      </c>
      <c r="B187" s="18">
        <v>446759</v>
      </c>
    </row>
    <row r="191" spans="1:2" x14ac:dyDescent="0.25">
      <c r="A191" t="s">
        <v>127</v>
      </c>
      <c r="B191">
        <v>5165121</v>
      </c>
    </row>
    <row r="192" spans="1:2" x14ac:dyDescent="0.25">
      <c r="A192" t="s">
        <v>128</v>
      </c>
      <c r="B192">
        <v>1535727</v>
      </c>
    </row>
    <row r="193" spans="1:2" x14ac:dyDescent="0.25">
      <c r="A193" t="s">
        <v>129</v>
      </c>
      <c r="B193">
        <v>2945817</v>
      </c>
    </row>
    <row r="194" spans="1:2" x14ac:dyDescent="0.25">
      <c r="A194" t="s">
        <v>130</v>
      </c>
      <c r="B194">
        <v>6787171</v>
      </c>
    </row>
    <row r="195" spans="1:2" x14ac:dyDescent="0.25">
      <c r="A195" t="s">
        <v>131</v>
      </c>
      <c r="B195">
        <v>12937444</v>
      </c>
    </row>
    <row r="196" spans="1:2" x14ac:dyDescent="0.25">
      <c r="A196" t="s">
        <v>132</v>
      </c>
      <c r="B196">
        <v>17991142</v>
      </c>
    </row>
    <row r="197" spans="1:2" x14ac:dyDescent="0.25">
      <c r="A197" t="s">
        <v>133</v>
      </c>
      <c r="B197">
        <v>6311598</v>
      </c>
    </row>
    <row r="198" spans="1:2" x14ac:dyDescent="0.25">
      <c r="A198" t="s">
        <v>134</v>
      </c>
      <c r="B198">
        <v>3891528</v>
      </c>
    </row>
    <row r="199" spans="1:2" x14ac:dyDescent="0.25">
      <c r="A199" t="s">
        <v>135</v>
      </c>
      <c r="B199">
        <v>5076849</v>
      </c>
    </row>
    <row r="200" spans="1:2" x14ac:dyDescent="0.25">
      <c r="A200" t="s">
        <v>136</v>
      </c>
      <c r="B200">
        <v>2910750</v>
      </c>
    </row>
    <row r="201" spans="1:2" x14ac:dyDescent="0.25">
      <c r="A201" t="s">
        <v>137</v>
      </c>
      <c r="B201">
        <v>1878489</v>
      </c>
    </row>
    <row r="202" spans="1:2" x14ac:dyDescent="0.25">
      <c r="A202" t="s">
        <v>138</v>
      </c>
      <c r="B202">
        <v>6306828</v>
      </c>
    </row>
    <row r="203" spans="1:2" x14ac:dyDescent="0.25">
      <c r="A203" t="s">
        <v>139</v>
      </c>
      <c r="B203">
        <v>1147899</v>
      </c>
    </row>
    <row r="204" spans="1:2" x14ac:dyDescent="0.25">
      <c r="A204" t="s">
        <v>140</v>
      </c>
      <c r="B204">
        <v>1297546</v>
      </c>
    </row>
    <row r="205" spans="1:2" x14ac:dyDescent="0.25">
      <c r="A205" t="s">
        <v>141</v>
      </c>
      <c r="B205">
        <v>9032852</v>
      </c>
    </row>
    <row r="206" spans="1:2" x14ac:dyDescent="0.25">
      <c r="A206" t="s">
        <v>142</v>
      </c>
      <c r="B206">
        <v>1183688</v>
      </c>
    </row>
    <row r="207" spans="1:2" x14ac:dyDescent="0.25">
      <c r="A207" t="s">
        <v>143</v>
      </c>
      <c r="B207">
        <v>1323045</v>
      </c>
    </row>
    <row r="208" spans="1:2" x14ac:dyDescent="0.25">
      <c r="A208" t="s">
        <v>144</v>
      </c>
      <c r="B208">
        <v>8320387</v>
      </c>
    </row>
    <row r="209" spans="1:2" x14ac:dyDescent="0.25">
      <c r="A209" t="s">
        <v>145</v>
      </c>
      <c r="B209">
        <v>628243</v>
      </c>
    </row>
    <row r="210" spans="1:2" x14ac:dyDescent="0.25">
      <c r="A210" t="s">
        <v>146</v>
      </c>
      <c r="B210">
        <v>12234111</v>
      </c>
    </row>
    <row r="211" spans="1:2" x14ac:dyDescent="0.25">
      <c r="A211" t="s">
        <v>147</v>
      </c>
      <c r="B211">
        <v>9022466</v>
      </c>
    </row>
    <row r="212" spans="1:2" x14ac:dyDescent="0.25">
      <c r="A212" t="s">
        <v>148</v>
      </c>
      <c r="B212">
        <v>9297244</v>
      </c>
    </row>
    <row r="213" spans="1:2" x14ac:dyDescent="0.25">
      <c r="A213" t="s">
        <v>149</v>
      </c>
      <c r="B213">
        <v>13661236</v>
      </c>
    </row>
    <row r="214" spans="1:2" x14ac:dyDescent="0.25">
      <c r="A214" t="s">
        <v>150</v>
      </c>
      <c r="B214">
        <v>11698474</v>
      </c>
    </row>
    <row r="215" spans="1:2" x14ac:dyDescent="0.25">
      <c r="A215" t="s">
        <v>151</v>
      </c>
      <c r="B215">
        <v>3022084</v>
      </c>
    </row>
    <row r="216" spans="1:2" x14ac:dyDescent="0.25">
      <c r="A216" t="s">
        <v>152</v>
      </c>
      <c r="B216">
        <v>9475170</v>
      </c>
    </row>
    <row r="217" spans="1:2" x14ac:dyDescent="0.25">
      <c r="A217" t="s">
        <v>153</v>
      </c>
      <c r="B217">
        <v>0</v>
      </c>
    </row>
    <row r="218" spans="1:2" x14ac:dyDescent="0.25">
      <c r="A218" t="s">
        <v>154</v>
      </c>
      <c r="B218">
        <v>1835026</v>
      </c>
    </row>
    <row r="219" spans="1:2" x14ac:dyDescent="0.25">
      <c r="A219" t="s">
        <v>155</v>
      </c>
      <c r="B219">
        <v>7229392</v>
      </c>
    </row>
    <row r="220" spans="1:2" x14ac:dyDescent="0.25">
      <c r="A220" t="s">
        <v>156</v>
      </c>
      <c r="B220">
        <v>10054538</v>
      </c>
    </row>
    <row r="221" spans="1:2" x14ac:dyDescent="0.25">
      <c r="A221" t="s">
        <v>157</v>
      </c>
      <c r="B221">
        <v>4293651</v>
      </c>
    </row>
    <row r="222" spans="1:2" x14ac:dyDescent="0.25">
      <c r="A222" t="s">
        <v>158</v>
      </c>
      <c r="B222">
        <v>5805938</v>
      </c>
    </row>
    <row r="223" spans="1:2" x14ac:dyDescent="0.25">
      <c r="A223" t="s">
        <v>159</v>
      </c>
      <c r="B223">
        <v>9550836</v>
      </c>
    </row>
    <row r="224" spans="1:2" x14ac:dyDescent="0.25">
      <c r="A224" t="s">
        <v>160</v>
      </c>
      <c r="B224">
        <v>3258333</v>
      </c>
    </row>
    <row r="225" spans="1:2" x14ac:dyDescent="0.25">
      <c r="A225" t="s">
        <v>161</v>
      </c>
      <c r="B225">
        <v>699614</v>
      </c>
    </row>
    <row r="226" spans="1:2" x14ac:dyDescent="0.25">
      <c r="A226" t="s">
        <v>162</v>
      </c>
      <c r="B226">
        <v>21950000</v>
      </c>
    </row>
    <row r="227" spans="1:2" x14ac:dyDescent="0.25">
      <c r="A227" t="s">
        <v>163</v>
      </c>
      <c r="B227">
        <v>11914740</v>
      </c>
    </row>
    <row r="229" spans="1:2" x14ac:dyDescent="0.25">
      <c r="A229" s="1" t="s">
        <v>164</v>
      </c>
      <c r="B229" s="1" t="s">
        <v>12</v>
      </c>
    </row>
    <row r="230" spans="1:2" x14ac:dyDescent="0.25">
      <c r="A230" s="3" t="s">
        <v>165</v>
      </c>
      <c r="B230" s="11">
        <v>5.8705222802999074E-4</v>
      </c>
    </row>
    <row r="231" spans="1:2" x14ac:dyDescent="0.25">
      <c r="A231" s="3" t="s">
        <v>166</v>
      </c>
      <c r="B231" s="11">
        <v>1.3302216447634806E-3</v>
      </c>
    </row>
    <row r="232" spans="1:2" x14ac:dyDescent="0.25">
      <c r="A232" s="3" t="s">
        <v>167</v>
      </c>
      <c r="B232" s="11">
        <v>1.768045417680454E-3</v>
      </c>
    </row>
    <row r="233" spans="1:2" x14ac:dyDescent="0.25">
      <c r="A233" s="3" t="s">
        <v>168</v>
      </c>
      <c r="B233" s="11">
        <v>2.7889795939363073E-3</v>
      </c>
    </row>
    <row r="234" spans="1:2" x14ac:dyDescent="0.25">
      <c r="A234" s="3" t="s">
        <v>169</v>
      </c>
      <c r="B234" s="11">
        <v>8.8428538742858134E-3</v>
      </c>
    </row>
    <row r="235" spans="1:2" x14ac:dyDescent="0.25">
      <c r="A235" s="3" t="s">
        <v>170</v>
      </c>
      <c r="B235" s="11">
        <v>2.1308673124165102E-2</v>
      </c>
    </row>
    <row r="236" spans="1:2" x14ac:dyDescent="0.25">
      <c r="A236" s="3" t="s">
        <v>171</v>
      </c>
      <c r="B236" s="11">
        <v>2.1575072463567043E-2</v>
      </c>
    </row>
    <row r="237" spans="1:2" x14ac:dyDescent="0.25">
      <c r="A237" s="3" t="s">
        <v>172</v>
      </c>
      <c r="B237" s="11">
        <v>2.2521872882490118E-2</v>
      </c>
    </row>
    <row r="238" spans="1:2" x14ac:dyDescent="0.25">
      <c r="A238" s="3" t="s">
        <v>173</v>
      </c>
      <c r="B238" s="11">
        <v>3.2452249258065675E-2</v>
      </c>
    </row>
    <row r="239" spans="1:2" x14ac:dyDescent="0.25">
      <c r="A239" s="3" t="s">
        <v>174</v>
      </c>
      <c r="B239" s="11">
        <v>3.8069726022348732E-2</v>
      </c>
    </row>
    <row r="240" spans="1:2" x14ac:dyDescent="0.25">
      <c r="A240" s="3" t="s">
        <v>175</v>
      </c>
      <c r="B240" s="11">
        <v>4.5496809093990342E-2</v>
      </c>
    </row>
    <row r="241" spans="1:2" x14ac:dyDescent="0.25">
      <c r="A241" s="3" t="s">
        <v>176</v>
      </c>
      <c r="B241" s="11">
        <v>5.4904828107733616E-2</v>
      </c>
    </row>
    <row r="242" spans="1:2" x14ac:dyDescent="0.25">
      <c r="A242" s="3" t="s">
        <v>177</v>
      </c>
      <c r="B242" s="11">
        <v>5.5388858318414246E-2</v>
      </c>
    </row>
    <row r="243" spans="1:2" x14ac:dyDescent="0.25">
      <c r="A243" s="3" t="s">
        <v>178</v>
      </c>
      <c r="B243" s="11">
        <v>5.9187950987945333E-2</v>
      </c>
    </row>
    <row r="244" spans="1:2" x14ac:dyDescent="0.25">
      <c r="A244" s="3" t="s">
        <v>179</v>
      </c>
      <c r="B244" s="11">
        <v>5.9238405560135467E-2</v>
      </c>
    </row>
    <row r="245" spans="1:2" x14ac:dyDescent="0.25">
      <c r="A245" s="3" t="s">
        <v>180</v>
      </c>
      <c r="B245" s="11">
        <v>6.551306835830556E-2</v>
      </c>
    </row>
    <row r="246" spans="1:2" x14ac:dyDescent="0.25">
      <c r="A246" s="3" t="s">
        <v>181</v>
      </c>
      <c r="B246" s="11">
        <v>9.8635084187688765E-2</v>
      </c>
    </row>
    <row r="247" spans="1:2" x14ac:dyDescent="0.25">
      <c r="A247" s="3" t="s">
        <v>182</v>
      </c>
      <c r="B247" s="11">
        <v>0.13127409376070626</v>
      </c>
    </row>
    <row r="248" spans="1:2" x14ac:dyDescent="0.25">
      <c r="A248" s="3" t="s">
        <v>183</v>
      </c>
      <c r="B248" s="11">
        <v>0.22011233019558807</v>
      </c>
    </row>
    <row r="250" spans="1:2" x14ac:dyDescent="0.25">
      <c r="A250" s="1" t="s">
        <v>184</v>
      </c>
      <c r="B250" s="1" t="s">
        <v>12</v>
      </c>
    </row>
    <row r="251" spans="1:2" x14ac:dyDescent="0.25">
      <c r="A251" s="3" t="s">
        <v>175</v>
      </c>
      <c r="B251" s="11">
        <v>4.5496809093990342E-2</v>
      </c>
    </row>
    <row r="252" spans="1:2" x14ac:dyDescent="0.25">
      <c r="A252" s="3" t="s">
        <v>178</v>
      </c>
      <c r="B252" s="11">
        <v>5.9187950987945333E-2</v>
      </c>
    </row>
    <row r="253" spans="1:2" x14ac:dyDescent="0.25">
      <c r="A253" s="3" t="s">
        <v>179</v>
      </c>
      <c r="B253" s="11">
        <v>5.9238405560135467E-2</v>
      </c>
    </row>
    <row r="254" spans="1:2" x14ac:dyDescent="0.25">
      <c r="A254" s="3" t="s">
        <v>180</v>
      </c>
      <c r="B254" s="11">
        <v>6.551306835830556E-2</v>
      </c>
    </row>
    <row r="255" spans="1:2" x14ac:dyDescent="0.25">
      <c r="A255" s="3" t="s">
        <v>181</v>
      </c>
      <c r="B255" s="11">
        <v>9.8635084187688765E-2</v>
      </c>
    </row>
    <row r="256" spans="1:2" x14ac:dyDescent="0.25">
      <c r="A256" s="3" t="s">
        <v>183</v>
      </c>
      <c r="B256" s="11">
        <v>0.22011233019558807</v>
      </c>
    </row>
    <row r="257" spans="1:2" x14ac:dyDescent="0.25">
      <c r="A257" s="3" t="s">
        <v>185</v>
      </c>
      <c r="B257" s="19">
        <f>SUM(B251:B256)</f>
        <v>0.54818364838365352</v>
      </c>
    </row>
    <row r="259" spans="1:2" x14ac:dyDescent="0.25">
      <c r="A259" s="1" t="s">
        <v>186</v>
      </c>
      <c r="B259" s="1" t="s">
        <v>12</v>
      </c>
    </row>
    <row r="260" spans="1:2" x14ac:dyDescent="0.25">
      <c r="A260" s="3" t="s">
        <v>165</v>
      </c>
      <c r="B260" s="11">
        <v>5.8705222802999074E-4</v>
      </c>
    </row>
    <row r="261" spans="1:2" x14ac:dyDescent="0.25">
      <c r="A261" s="3" t="s">
        <v>166</v>
      </c>
      <c r="B261" s="11">
        <v>1.3302216447634806E-3</v>
      </c>
    </row>
    <row r="262" spans="1:2" x14ac:dyDescent="0.25">
      <c r="A262" s="3" t="s">
        <v>167</v>
      </c>
      <c r="B262" s="11">
        <v>1.768045417680454E-3</v>
      </c>
    </row>
    <row r="263" spans="1:2" x14ac:dyDescent="0.25">
      <c r="A263" s="3" t="s">
        <v>168</v>
      </c>
      <c r="B263" s="11">
        <v>2.7889795939363073E-3</v>
      </c>
    </row>
    <row r="264" spans="1:2" x14ac:dyDescent="0.25">
      <c r="A264" s="3" t="s">
        <v>169</v>
      </c>
      <c r="B264" s="11">
        <v>8.8428538742858134E-3</v>
      </c>
    </row>
    <row r="265" spans="1:2" x14ac:dyDescent="0.25">
      <c r="A265" s="3" t="s">
        <v>170</v>
      </c>
      <c r="B265" s="11">
        <v>2.1308673124165102E-2</v>
      </c>
    </row>
    <row r="266" spans="1:2" x14ac:dyDescent="0.25">
      <c r="A266" s="3" t="s">
        <v>171</v>
      </c>
      <c r="B266" s="11">
        <v>2.1575072463567043E-2</v>
      </c>
    </row>
    <row r="267" spans="1:2" x14ac:dyDescent="0.25">
      <c r="A267" s="3" t="s">
        <v>172</v>
      </c>
      <c r="B267" s="11">
        <v>2.2521872882490118E-2</v>
      </c>
    </row>
    <row r="268" spans="1:2" x14ac:dyDescent="0.25">
      <c r="A268" s="3" t="s">
        <v>173</v>
      </c>
      <c r="B268" s="11">
        <v>3.2452249258065675E-2</v>
      </c>
    </row>
    <row r="269" spans="1:2" x14ac:dyDescent="0.25">
      <c r="A269" s="3" t="s">
        <v>174</v>
      </c>
      <c r="B269" s="11">
        <v>3.8069726022348732E-2</v>
      </c>
    </row>
    <row r="270" spans="1:2" x14ac:dyDescent="0.25">
      <c r="A270" s="3" t="s">
        <v>176</v>
      </c>
      <c r="B270" s="11">
        <v>5.4904828107733616E-2</v>
      </c>
    </row>
    <row r="271" spans="1:2" x14ac:dyDescent="0.25">
      <c r="A271" s="3" t="s">
        <v>177</v>
      </c>
      <c r="B271" s="11">
        <v>5.5388858318414246E-2</v>
      </c>
    </row>
    <row r="272" spans="1:2" x14ac:dyDescent="0.25">
      <c r="A272" s="3" t="s">
        <v>182</v>
      </c>
      <c r="B272" s="11">
        <v>0.13127409376070626</v>
      </c>
    </row>
    <row r="273" spans="1:2" x14ac:dyDescent="0.25">
      <c r="A273" s="3" t="s">
        <v>185</v>
      </c>
      <c r="B273" s="19">
        <f>SUM(B260:B272)</f>
        <v>0.39281252669618683</v>
      </c>
    </row>
    <row r="276" spans="1:2" x14ac:dyDescent="0.25">
      <c r="A276" s="1" t="s">
        <v>184</v>
      </c>
      <c r="B276" s="19">
        <v>0.54818364838365363</v>
      </c>
    </row>
    <row r="277" spans="1:2" x14ac:dyDescent="0.25">
      <c r="A277" s="1" t="s">
        <v>186</v>
      </c>
      <c r="B277" s="19">
        <v>0.39281252669618688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RESULTADOS DEL PILOTO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Jose Leon Palencia</dc:creator>
  <cp:lastModifiedBy>Andres Jose Leon Palencia</cp:lastModifiedBy>
  <dcterms:created xsi:type="dcterms:W3CDTF">2023-09-04T21:53:46Z</dcterms:created>
  <dcterms:modified xsi:type="dcterms:W3CDTF">2023-09-04T21:54:21Z</dcterms:modified>
</cp:coreProperties>
</file>